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\Documents\_2025\INFORMES\ASEH\Informes de Gestión Financiera\1. Primer Trimestre 2025\Presupuesto 1T2025\Información de Disciplina Financiera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62913" fullCalcOnLoad="1"/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F100" i="1"/>
  <c r="F101" i="1"/>
  <c r="I101" i="1"/>
  <c r="F102" i="1"/>
  <c r="F103" i="1"/>
  <c r="I103" i="1"/>
  <c r="F95" i="1"/>
  <c r="F88" i="1"/>
  <c r="I88" i="1"/>
  <c r="F89" i="1"/>
  <c r="F90" i="1"/>
  <c r="F91" i="1"/>
  <c r="I91" i="1"/>
  <c r="F92" i="1"/>
  <c r="F93" i="1"/>
  <c r="I93" i="1"/>
  <c r="F87" i="1"/>
  <c r="F86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I51" i="1"/>
  <c r="F52" i="1"/>
  <c r="I52" i="1"/>
  <c r="F53" i="1"/>
  <c r="F54" i="1"/>
  <c r="F55" i="1"/>
  <c r="F56" i="1"/>
  <c r="I56" i="1"/>
  <c r="F57" i="1"/>
  <c r="F58" i="1"/>
  <c r="F50" i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F31" i="1"/>
  <c r="F32" i="1"/>
  <c r="F33" i="1"/>
  <c r="I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I22" i="1"/>
  <c r="F23" i="1"/>
  <c r="I23" i="1"/>
  <c r="F24" i="1"/>
  <c r="F25" i="1"/>
  <c r="I25" i="1"/>
  <c r="F26" i="1"/>
  <c r="F27" i="1"/>
  <c r="I27" i="1"/>
  <c r="F28" i="1"/>
  <c r="F20" i="1"/>
  <c r="I20" i="1"/>
  <c r="F13" i="1"/>
  <c r="I13" i="1"/>
  <c r="F14" i="1"/>
  <c r="I14" i="1"/>
  <c r="F15" i="1"/>
  <c r="I15" i="1"/>
  <c r="F16" i="1"/>
  <c r="I16" i="1"/>
  <c r="F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F151" i="1"/>
  <c r="I151" i="1"/>
  <c r="F149" i="1"/>
  <c r="I149" i="1"/>
  <c r="F150" i="1"/>
  <c r="I150" i="1"/>
  <c r="F148" i="1"/>
  <c r="F140" i="1"/>
  <c r="F141" i="1"/>
  <c r="F142" i="1"/>
  <c r="F143" i="1"/>
  <c r="I143" i="1"/>
  <c r="F144" i="1"/>
  <c r="F145" i="1"/>
  <c r="I145" i="1"/>
  <c r="F146" i="1"/>
  <c r="I146" i="1"/>
  <c r="F139" i="1"/>
  <c r="F136" i="1"/>
  <c r="F137" i="1"/>
  <c r="I137" i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F114" i="1"/>
  <c r="I115" i="1"/>
  <c r="F106" i="1"/>
  <c r="I106" i="1"/>
  <c r="F107" i="1"/>
  <c r="F108" i="1"/>
  <c r="I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87" i="1"/>
  <c r="I90" i="1"/>
  <c r="I92" i="1"/>
  <c r="I96" i="1"/>
  <c r="I97" i="1"/>
  <c r="I98" i="1"/>
  <c r="I99" i="1"/>
  <c r="I100" i="1"/>
  <c r="I102" i="1"/>
  <c r="I110" i="1"/>
  <c r="I117" i="1"/>
  <c r="I118" i="1"/>
  <c r="I128" i="1"/>
  <c r="I135" i="1"/>
  <c r="I136" i="1"/>
  <c r="I140" i="1"/>
  <c r="I141" i="1"/>
  <c r="I142" i="1"/>
  <c r="I144" i="1"/>
  <c r="I154" i="1"/>
  <c r="I155" i="1"/>
  <c r="I156" i="1"/>
  <c r="I73" i="1"/>
  <c r="I74" i="1"/>
  <c r="I80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59" i="1"/>
  <c r="I71" i="1"/>
  <c r="I152" i="1"/>
  <c r="I107" i="1"/>
  <c r="I67" i="1"/>
  <c r="I66" i="1"/>
  <c r="I64" i="1"/>
  <c r="I62" i="1"/>
  <c r="I60" i="1"/>
  <c r="I58" i="1"/>
  <c r="I57" i="1"/>
  <c r="I55" i="1"/>
  <c r="I54" i="1"/>
  <c r="I53" i="1"/>
  <c r="I50" i="1"/>
  <c r="I47" i="1"/>
  <c r="I46" i="1"/>
  <c r="I43" i="1"/>
  <c r="I42" i="1"/>
  <c r="I35" i="1"/>
  <c r="I32" i="1"/>
  <c r="I31" i="1"/>
  <c r="I30" i="1"/>
  <c r="I28" i="1"/>
  <c r="I26" i="1"/>
  <c r="I24" i="1"/>
  <c r="I105" i="1"/>
  <c r="I127" i="1"/>
  <c r="F124" i="1"/>
  <c r="I124" i="1"/>
  <c r="F39" i="1"/>
  <c r="I40" i="1"/>
  <c r="I89" i="1"/>
  <c r="I12" i="1"/>
  <c r="F147" i="1"/>
  <c r="I147" i="1"/>
  <c r="I148" i="1"/>
  <c r="I65" i="1"/>
  <c r="F63" i="1"/>
  <c r="I63" i="1"/>
  <c r="F76" i="1"/>
  <c r="I76" i="1"/>
  <c r="I77" i="1"/>
  <c r="I95" i="1"/>
  <c r="F138" i="1"/>
  <c r="I138" i="1"/>
  <c r="I139" i="1"/>
  <c r="F104" i="1"/>
  <c r="I104" i="1"/>
  <c r="F94" i="1"/>
  <c r="E85" i="1"/>
  <c r="I94" i="1"/>
  <c r="G85" i="1"/>
  <c r="H85" i="1"/>
  <c r="D85" i="1"/>
  <c r="I86" i="1"/>
  <c r="F49" i="1"/>
  <c r="I39" i="1"/>
  <c r="F29" i="1"/>
  <c r="I29" i="1"/>
  <c r="F19" i="1"/>
  <c r="G10" i="1"/>
  <c r="E10" i="1"/>
  <c r="H10" i="1"/>
  <c r="D10" i="1"/>
  <c r="I11" i="1"/>
  <c r="F11" i="1"/>
  <c r="I49" i="1"/>
  <c r="I114" i="1"/>
  <c r="I19" i="1"/>
  <c r="E160" i="1"/>
  <c r="F85" i="1"/>
  <c r="H160" i="1"/>
  <c r="G160" i="1"/>
  <c r="I85" i="1"/>
  <c r="D160" i="1"/>
  <c r="F10" i="1"/>
  <c r="I10" i="1"/>
  <c r="F16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<sst xmlns="http://schemas.openxmlformats.org/spreadsheetml/2006/main" count="162" uniqueCount="89">
  <si>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</si>
  <si>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</si>
  <si>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</si>
  <si>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</si>
  <si>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</si>
  <si>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</si>
  <si>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</si>
  <si>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</si>
  <si>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</si>
  <si>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</si>
  <si>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</si>
  <si>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</si>
  <si>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</si>
  <si>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</si>
  <si>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</si>
  <si>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</si>
  <si>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</si>
  <si>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</si>
  <si>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</si>
  <si>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</si>
  <si>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</si>
  <si>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</si>
  <si>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</si>
  <si>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</si>
  <si>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</si>
  <si>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</si>
  <si>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</si>
  <si>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</si>
  <si>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</si>
  <si>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</si>
  <si>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</si>
  <si>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</si>
  <si>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</si>
  <si>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</si>
  <si>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</si>
  <si>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</si>
  <si>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</si>
  <si>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</si>
  <si>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</si>
  <si>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</si>
  <si>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</si>
  <si>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</si>
  <si>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</si>
  <si>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</si>
  <si>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</si>
  <si>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</si>
  <si>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</si>
  <si>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</si>
  <si>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</si>
  <si>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</si>
  <si>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</si>
  <si>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</si>
  <si>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</si>
  <si>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</si>
  <si>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</si>
  <si>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</si>
  <si>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</si>
  <si>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</si>
  <si>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</si>
  <si>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</si>
  <si>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</si>
  <si>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</si>
  <si>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</si>
  <si>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</si>
  <si>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</si>
  <si>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</si>
  <si>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</si>
  <si>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</si>
  <si>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</si>
  <si>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</si>
  <si>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</si>
  <si>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</si>
  <si>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</si>
  <si>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</si>
  <si>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</si>
  <si>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</si>
  <si>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</si>
  <si>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</si>
  <si>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</si>
  <si>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</si>
  <si>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</si>
  <si>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</si>
  <si>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</si>
  <si>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</si>
  <si>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</si>
  <si>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</si>
  <si>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</si>
  <si>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TECNOLÓGICA DE TULANCINGO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</si>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</sst>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48358211</v>
      </c>
      <c r="E10" s="14">
        <f t="shared" si="0"/>
        <v>123174.07</v>
      </c>
      <c r="F10" s="14">
        <f t="shared" si="0"/>
        <v>48481385.07</v>
      </c>
      <c r="G10" s="14">
        <f t="shared" si="0"/>
        <v>8229380.4100000001</v>
      </c>
      <c r="H10" s="14">
        <f t="shared" si="0"/>
        <v>8229380.4100000001</v>
      </c>
      <c r="I10" s="14">
        <f t="shared" si="0"/>
        <v>40252004.660000004</v>
      </c>
    </row>
    <row r="11" spans="2:9" x14ac:dyDescent="0.2">
      <c r="B11" s="3" t="s">
        <v>12</v>
      </c>
      <c r="C11" s="9"/>
      <c r="D11" s="15">
        <f t="shared" ref="D11:I11" si="1">SUM(D12:D18)</f>
        <v>33821049</v>
      </c>
      <c r="E11" s="15">
        <f t="shared" si="1"/>
        <v>478075</v>
      </c>
      <c r="F11" s="15">
        <f t="shared" si="1"/>
        <v>34299124</v>
      </c>
      <c r="G11" s="15">
        <f t="shared" si="1"/>
        <v>6818376.25</v>
      </c>
      <c r="H11" s="15">
        <f t="shared" si="1"/>
        <v>6818376.25</v>
      </c>
      <c r="I11" s="15">
        <f t="shared" si="1"/>
        <v>27480747.75</v>
      </c>
    </row>
    <row r="12" spans="2:9" x14ac:dyDescent="0.2">
      <c r="B12" s="13" t="s">
        <v>13</v>
      </c>
      <c r="C12" s="11"/>
      <c r="D12" s="15">
        <v>20473795</v>
      </c>
      <c r="E12" s="16">
        <v>242069.95</v>
      </c>
      <c r="F12" s="16">
        <f>D12+E12</f>
        <v>20715864.949999999</v>
      </c>
      <c r="G12" s="16">
        <v>5099426.0999999996</v>
      </c>
      <c r="H12" s="16">
        <v>5099426.0999999996</v>
      </c>
      <c r="I12" s="16">
        <f>F12-G12</f>
        <v>15616438.85</v>
      </c>
    </row>
    <row r="13" spans="2:9" x14ac:dyDescent="0.2">
      <c r="B13" s="13" t="s">
        <v>14</v>
      </c>
      <c r="C13" s="11"/>
      <c r="D13" s="15">
        <v>938961</v>
      </c>
      <c r="E13" s="16">
        <v>22230.49</v>
      </c>
      <c r="F13" s="16">
        <f t="shared" ref="F13:F18" si="2">D13+E13</f>
        <v>961191.49</v>
      </c>
      <c r="G13" s="16">
        <v>253764.49</v>
      </c>
      <c r="H13" s="16">
        <v>253764.49</v>
      </c>
      <c r="I13" s="16">
        <f t="shared" ref="I13:I18" si="3">F13-G13</f>
        <v>707427</v>
      </c>
    </row>
    <row r="14" spans="2:9" x14ac:dyDescent="0.2">
      <c r="B14" s="13" t="s">
        <v>15</v>
      </c>
      <c r="C14" s="11"/>
      <c r="D14" s="15">
        <v>5873869</v>
      </c>
      <c r="E14" s="16">
        <v>34133.79</v>
      </c>
      <c r="F14" s="16">
        <f t="shared" si="2"/>
        <v>5908002.79</v>
      </c>
      <c r="G14" s="16">
        <v>99444.91</v>
      </c>
      <c r="H14" s="16">
        <v>99444.91</v>
      </c>
      <c r="I14" s="16">
        <f t="shared" si="3"/>
        <v>5808557.8799999999</v>
      </c>
    </row>
    <row r="15" spans="2:9" x14ac:dyDescent="0.2">
      <c r="B15" s="13" t="s">
        <v>16</v>
      </c>
      <c r="C15" s="11"/>
      <c r="D15" s="15">
        <v>2975918</v>
      </c>
      <c r="E15" s="16">
        <v>1422738.67</v>
      </c>
      <c r="F15" s="16">
        <f t="shared" si="2"/>
        <v>4398656.67</v>
      </c>
      <c r="G15" s="16">
        <v>916854.25</v>
      </c>
      <c r="H15" s="16">
        <v>916854.25</v>
      </c>
      <c r="I15" s="16">
        <f t="shared" si="3"/>
        <v>3481802.42</v>
      </c>
    </row>
    <row r="16" spans="2:9" x14ac:dyDescent="0.2">
      <c r="B16" s="13" t="s">
        <v>17</v>
      </c>
      <c r="C16" s="11"/>
      <c r="D16" s="15">
        <v>3558506</v>
      </c>
      <c r="E16" s="16">
        <v>-1243097.8999999999</v>
      </c>
      <c r="F16" s="16">
        <f t="shared" si="2"/>
        <v>2315408.1</v>
      </c>
      <c r="G16" s="16">
        <v>448886.5</v>
      </c>
      <c r="H16" s="16">
        <v>448886.5</v>
      </c>
      <c r="I16" s="16">
        <f t="shared" si="3"/>
        <v>1866521.6000000001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2042586</v>
      </c>
      <c r="E19" s="15">
        <f t="shared" si="4"/>
        <v>-160941</v>
      </c>
      <c r="F19" s="15">
        <f t="shared" si="4"/>
        <v>1881645</v>
      </c>
      <c r="G19" s="15">
        <f t="shared" si="4"/>
        <v>198115.84000000003</v>
      </c>
      <c r="H19" s="15">
        <f t="shared" si="4"/>
        <v>198115.84000000003</v>
      </c>
      <c r="I19" s="15">
        <f t="shared" si="4"/>
        <v>1683529.1600000001</v>
      </c>
    </row>
    <row r="20" spans="2:9" x14ac:dyDescent="0.2">
      <c r="B20" s="13" t="s">
        <v>21</v>
      </c>
      <c r="C20" s="11"/>
      <c r="D20" s="15">
        <v>366880</v>
      </c>
      <c r="E20" s="16">
        <v>16720.169999999998</v>
      </c>
      <c r="F20" s="15">
        <f t="shared" ref="F20:F28" si="5">D20+E20</f>
        <v>383600.17</v>
      </c>
      <c r="G20" s="16">
        <v>56675.61</v>
      </c>
      <c r="H20" s="16">
        <v>56675.61</v>
      </c>
      <c r="I20" s="16">
        <f>F20-G20</f>
        <v>326924.56</v>
      </c>
    </row>
    <row r="21" spans="2:9" x14ac:dyDescent="0.2">
      <c r="B21" s="13" t="s">
        <v>22</v>
      </c>
      <c r="C21" s="11"/>
      <c r="D21" s="15">
        <v>49989</v>
      </c>
      <c r="E21" s="16">
        <v>-3728.18</v>
      </c>
      <c r="F21" s="15">
        <f t="shared" si="5"/>
        <v>46260.82</v>
      </c>
      <c r="G21" s="16">
        <v>6592.15</v>
      </c>
      <c r="H21" s="16">
        <v>6592.15</v>
      </c>
      <c r="I21" s="16">
        <f t="shared" ref="I21:I83" si="6">F21-G21</f>
        <v>39668.67</v>
      </c>
    </row>
    <row r="22" spans="2:9" x14ac:dyDescent="0.2">
      <c r="B22" s="13" t="s">
        <v>23</v>
      </c>
      <c r="C22" s="11"/>
      <c r="D22" s="15">
        <v>13841</v>
      </c>
      <c r="E22" s="16">
        <v>0</v>
      </c>
      <c r="F22" s="15">
        <f t="shared" si="5"/>
        <v>13841</v>
      </c>
      <c r="G22" s="16">
        <v>0</v>
      </c>
      <c r="H22" s="16">
        <v>0</v>
      </c>
      <c r="I22" s="16">
        <f t="shared" si="6"/>
        <v>13841</v>
      </c>
    </row>
    <row r="23" spans="2:9" x14ac:dyDescent="0.2">
      <c r="B23" s="13" t="s">
        <v>24</v>
      </c>
      <c r="C23" s="11"/>
      <c r="D23" s="15">
        <v>177462</v>
      </c>
      <c r="E23" s="16">
        <v>0</v>
      </c>
      <c r="F23" s="15">
        <f t="shared" si="5"/>
        <v>177462</v>
      </c>
      <c r="G23" s="16">
        <v>6511.49</v>
      </c>
      <c r="H23" s="16">
        <v>6511.49</v>
      </c>
      <c r="I23" s="16">
        <f t="shared" si="6"/>
        <v>170950.51</v>
      </c>
    </row>
    <row r="24" spans="2:9" x14ac:dyDescent="0.2">
      <c r="B24" s="13" t="s">
        <v>25</v>
      </c>
      <c r="C24" s="11"/>
      <c r="D24" s="15">
        <v>258868</v>
      </c>
      <c r="E24" s="16">
        <v>-156929</v>
      </c>
      <c r="F24" s="15">
        <f t="shared" si="5"/>
        <v>101939</v>
      </c>
      <c r="G24" s="16">
        <v>100</v>
      </c>
      <c r="H24" s="16">
        <v>100</v>
      </c>
      <c r="I24" s="16">
        <f t="shared" si="6"/>
        <v>101839</v>
      </c>
    </row>
    <row r="25" spans="2:9" x14ac:dyDescent="0.2">
      <c r="B25" s="13" t="s">
        <v>26</v>
      </c>
      <c r="C25" s="11"/>
      <c r="D25" s="15">
        <v>454554</v>
      </c>
      <c r="E25" s="16">
        <v>0</v>
      </c>
      <c r="F25" s="15">
        <f t="shared" si="5"/>
        <v>454554</v>
      </c>
      <c r="G25" s="16">
        <v>90000</v>
      </c>
      <c r="H25" s="16">
        <v>90000</v>
      </c>
      <c r="I25" s="16">
        <f t="shared" si="6"/>
        <v>364554</v>
      </c>
    </row>
    <row r="26" spans="2:9" x14ac:dyDescent="0.2">
      <c r="B26" s="13" t="s">
        <v>27</v>
      </c>
      <c r="C26" s="11"/>
      <c r="D26" s="15">
        <v>513010</v>
      </c>
      <c r="E26" s="16">
        <v>-19795.990000000002</v>
      </c>
      <c r="F26" s="15">
        <f t="shared" si="5"/>
        <v>493214.01</v>
      </c>
      <c r="G26" s="16">
        <v>33336.949999999997</v>
      </c>
      <c r="H26" s="16">
        <v>33336.949999999997</v>
      </c>
      <c r="I26" s="16">
        <f t="shared" si="6"/>
        <v>459877.06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207982</v>
      </c>
      <c r="E28" s="16">
        <v>2792</v>
      </c>
      <c r="F28" s="15">
        <f t="shared" si="5"/>
        <v>210774</v>
      </c>
      <c r="G28" s="16">
        <v>4899.6400000000003</v>
      </c>
      <c r="H28" s="16">
        <v>4899.6400000000003</v>
      </c>
      <c r="I28" s="16">
        <f t="shared" si="6"/>
        <v>205874.36</v>
      </c>
    </row>
    <row r="29" spans="2:9" x14ac:dyDescent="0.2">
      <c r="B29" s="3" t="s">
        <v>30</v>
      </c>
      <c r="C29" s="9"/>
      <c r="D29" s="15">
        <f t="shared" ref="D29:I29" si="7">SUM(D30:D38)</f>
        <v>11049107</v>
      </c>
      <c r="E29" s="15">
        <f t="shared" si="7"/>
        <v>-314342</v>
      </c>
      <c r="F29" s="15">
        <f t="shared" si="7"/>
        <v>10734765</v>
      </c>
      <c r="G29" s="15">
        <f t="shared" si="7"/>
        <v>1212888.32</v>
      </c>
      <c r="H29" s="15">
        <f t="shared" si="7"/>
        <v>1212888.32</v>
      </c>
      <c r="I29" s="15">
        <f t="shared" si="7"/>
        <v>9521876.6799999997</v>
      </c>
    </row>
    <row r="30" spans="2:9" x14ac:dyDescent="0.2">
      <c r="B30" s="13" t="s">
        <v>31</v>
      </c>
      <c r="C30" s="11"/>
      <c r="D30" s="15">
        <v>1225923</v>
      </c>
      <c r="E30" s="16">
        <v>5563</v>
      </c>
      <c r="F30" s="15">
        <f t="shared" ref="F30:F38" si="8">D30+E30</f>
        <v>1231486</v>
      </c>
      <c r="G30" s="16">
        <v>114531.16</v>
      </c>
      <c r="H30" s="16">
        <v>114531.16</v>
      </c>
      <c r="I30" s="16">
        <f t="shared" si="6"/>
        <v>1116954.8400000001</v>
      </c>
    </row>
    <row r="31" spans="2:9" x14ac:dyDescent="0.2">
      <c r="B31" s="13" t="s">
        <v>32</v>
      </c>
      <c r="C31" s="11"/>
      <c r="D31" s="15">
        <v>776142</v>
      </c>
      <c r="E31" s="16">
        <v>-2494</v>
      </c>
      <c r="F31" s="15">
        <f t="shared" si="8"/>
        <v>773648</v>
      </c>
      <c r="G31" s="16">
        <v>39704.6</v>
      </c>
      <c r="H31" s="16">
        <v>39704.6</v>
      </c>
      <c r="I31" s="16">
        <f t="shared" si="6"/>
        <v>733943.4</v>
      </c>
    </row>
    <row r="32" spans="2:9" x14ac:dyDescent="0.2">
      <c r="B32" s="13" t="s">
        <v>33</v>
      </c>
      <c r="C32" s="11"/>
      <c r="D32" s="15">
        <v>3193589</v>
      </c>
      <c r="E32" s="16">
        <v>-129729.7</v>
      </c>
      <c r="F32" s="15">
        <f t="shared" si="8"/>
        <v>3063859.3</v>
      </c>
      <c r="G32" s="16">
        <v>217897.61</v>
      </c>
      <c r="H32" s="16">
        <v>217897.61</v>
      </c>
      <c r="I32" s="16">
        <f t="shared" si="6"/>
        <v>2845961.69</v>
      </c>
    </row>
    <row r="33" spans="2:9" x14ac:dyDescent="0.2">
      <c r="B33" s="13" t="s">
        <v>34</v>
      </c>
      <c r="C33" s="11"/>
      <c r="D33" s="15">
        <v>896502</v>
      </c>
      <c r="E33" s="16">
        <v>-92502</v>
      </c>
      <c r="F33" s="15">
        <f t="shared" si="8"/>
        <v>804000</v>
      </c>
      <c r="G33" s="16">
        <v>37541.01</v>
      </c>
      <c r="H33" s="16">
        <v>37541.01</v>
      </c>
      <c r="I33" s="16">
        <f t="shared" si="6"/>
        <v>766458.99</v>
      </c>
    </row>
    <row r="34" spans="2:9" x14ac:dyDescent="0.2">
      <c r="B34" s="13" t="s">
        <v>35</v>
      </c>
      <c r="C34" s="11"/>
      <c r="D34" s="15">
        <v>2035339</v>
      </c>
      <c r="E34" s="16">
        <v>-12000</v>
      </c>
      <c r="F34" s="15">
        <f t="shared" si="8"/>
        <v>2023339</v>
      </c>
      <c r="G34" s="16">
        <v>547741.31000000006</v>
      </c>
      <c r="H34" s="16">
        <v>547741.31000000006</v>
      </c>
      <c r="I34" s="16">
        <f t="shared" si="6"/>
        <v>1475597.69</v>
      </c>
    </row>
    <row r="35" spans="2:9" x14ac:dyDescent="0.2">
      <c r="B35" s="13" t="s">
        <v>36</v>
      </c>
      <c r="C35" s="11"/>
      <c r="D35" s="15">
        <v>114690</v>
      </c>
      <c r="E35" s="16">
        <v>-10000</v>
      </c>
      <c r="F35" s="15">
        <f t="shared" si="8"/>
        <v>104690</v>
      </c>
      <c r="G35" s="16">
        <v>27622.22</v>
      </c>
      <c r="H35" s="16">
        <v>27622.22</v>
      </c>
      <c r="I35" s="16">
        <f t="shared" si="6"/>
        <v>77067.78</v>
      </c>
    </row>
    <row r="36" spans="2:9" x14ac:dyDescent="0.2">
      <c r="B36" s="13" t="s">
        <v>37</v>
      </c>
      <c r="C36" s="11"/>
      <c r="D36" s="15">
        <v>119049</v>
      </c>
      <c r="E36" s="16">
        <v>1820.7</v>
      </c>
      <c r="F36" s="15">
        <f t="shared" si="8"/>
        <v>120869.7</v>
      </c>
      <c r="G36" s="16">
        <v>20974.41</v>
      </c>
      <c r="H36" s="16">
        <v>20974.41</v>
      </c>
      <c r="I36" s="16">
        <f t="shared" si="6"/>
        <v>99895.29</v>
      </c>
    </row>
    <row r="37" spans="2:9" x14ac:dyDescent="0.2">
      <c r="B37" s="13" t="s">
        <v>38</v>
      </c>
      <c r="C37" s="11"/>
      <c r="D37" s="15">
        <v>196142</v>
      </c>
      <c r="E37" s="16">
        <v>-75000</v>
      </c>
      <c r="F37" s="15">
        <f t="shared" si="8"/>
        <v>121142</v>
      </c>
      <c r="G37" s="16">
        <v>0</v>
      </c>
      <c r="H37" s="16">
        <v>0</v>
      </c>
      <c r="I37" s="16">
        <f t="shared" si="6"/>
        <v>121142</v>
      </c>
    </row>
    <row r="38" spans="2:9" x14ac:dyDescent="0.2">
      <c r="B38" s="13" t="s">
        <v>39</v>
      </c>
      <c r="C38" s="11"/>
      <c r="D38" s="15">
        <v>2491731</v>
      </c>
      <c r="E38" s="16">
        <v>0</v>
      </c>
      <c r="F38" s="15">
        <f t="shared" si="8"/>
        <v>2491731</v>
      </c>
      <c r="G38" s="16">
        <v>206876</v>
      </c>
      <c r="H38" s="16">
        <v>206876</v>
      </c>
      <c r="I38" s="16">
        <f t="shared" si="6"/>
        <v>2284855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58130</v>
      </c>
      <c r="E39" s="15">
        <f t="shared" si="9"/>
        <v>0</v>
      </c>
      <c r="F39" s="15">
        <f>SUM(F40:F48)</f>
        <v>58130</v>
      </c>
      <c r="G39" s="15">
        <f t="shared" si="9"/>
        <v>0</v>
      </c>
      <c r="H39" s="15">
        <f t="shared" si="9"/>
        <v>0</v>
      </c>
      <c r="I39" s="15">
        <f t="shared" si="9"/>
        <v>58130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>
        <v>58130</v>
      </c>
      <c r="E42" s="16">
        <v>0</v>
      </c>
      <c r="F42" s="15">
        <f t="shared" si="10"/>
        <v>58130</v>
      </c>
      <c r="G42" s="16">
        <v>0</v>
      </c>
      <c r="H42" s="16">
        <v>0</v>
      </c>
      <c r="I42" s="16">
        <f t="shared" si="6"/>
        <v>58130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1387339</v>
      </c>
      <c r="E49" s="15">
        <f t="shared" si="11"/>
        <v>120382.07</v>
      </c>
      <c r="F49" s="15">
        <f t="shared" si="11"/>
        <v>1507721.07</v>
      </c>
      <c r="G49" s="15">
        <f t="shared" si="11"/>
        <v>0</v>
      </c>
      <c r="H49" s="15">
        <f t="shared" si="11"/>
        <v>0</v>
      </c>
      <c r="I49" s="15">
        <f t="shared" si="11"/>
        <v>1507721.07</v>
      </c>
    </row>
    <row r="50" spans="2:9" x14ac:dyDescent="0.2">
      <c r="B50" s="13" t="s">
        <v>51</v>
      </c>
      <c r="C50" s="11"/>
      <c r="D50" s="15">
        <v>434840</v>
      </c>
      <c r="E50" s="16">
        <v>112877.07</v>
      </c>
      <c r="F50" s="15">
        <f t="shared" si="10"/>
        <v>547717.07000000007</v>
      </c>
      <c r="G50" s="16">
        <v>0</v>
      </c>
      <c r="H50" s="16">
        <v>0</v>
      </c>
      <c r="I50" s="16">
        <f t="shared" si="6"/>
        <v>547717.07000000007</v>
      </c>
    </row>
    <row r="51" spans="2:9" x14ac:dyDescent="0.2">
      <c r="B51" s="13" t="s">
        <v>52</v>
      </c>
      <c r="C51" s="11"/>
      <c r="D51" s="15">
        <v>952499</v>
      </c>
      <c r="E51" s="16">
        <v>7505</v>
      </c>
      <c r="F51" s="15">
        <f t="shared" si="10"/>
        <v>960004</v>
      </c>
      <c r="G51" s="16">
        <v>0</v>
      </c>
      <c r="H51" s="16">
        <v>0</v>
      </c>
      <c r="I51" s="16">
        <f t="shared" si="6"/>
        <v>960004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31501087</v>
      </c>
      <c r="E85" s="21">
        <f>E86+E104+E94+E114+E124+E134+E138+E147+E151</f>
        <v>0</v>
      </c>
      <c r="F85" s="21">
        <f t="shared" si="12"/>
        <v>31501087</v>
      </c>
      <c r="G85" s="21">
        <f>G86+G104+G94+G114+G124+G134+G138+G147+G151</f>
        <v>6352395.6699999999</v>
      </c>
      <c r="H85" s="21">
        <f>H86+H104+H94+H114+H124+H134+H138+H147+H151</f>
        <v>6352395.6699999999</v>
      </c>
      <c r="I85" s="21">
        <f t="shared" si="12"/>
        <v>25148691.330000002</v>
      </c>
    </row>
    <row r="86" spans="2:9" x14ac:dyDescent="0.2">
      <c r="B86" s="3" t="s">
        <v>12</v>
      </c>
      <c r="C86" s="9"/>
      <c r="D86" s="15">
        <f>SUM(D87:D93)</f>
        <v>27970520</v>
      </c>
      <c r="E86" s="15">
        <f>SUM(E87:E93)</f>
        <v>478075</v>
      </c>
      <c r="F86" s="15">
        <f>SUM(F87:F93)</f>
        <v>28448595</v>
      </c>
      <c r="G86" s="15">
        <f>SUM(G87:G93)</f>
        <v>6061212.4299999997</v>
      </c>
      <c r="H86" s="15">
        <f>SUM(H87:H93)</f>
        <v>6061212.4299999997</v>
      </c>
      <c r="I86" s="16">
        <f t="shared" ref="I86:I149" si="13">F86-G86</f>
        <v>22387382.57</v>
      </c>
    </row>
    <row r="87" spans="2:9" x14ac:dyDescent="0.2">
      <c r="B87" s="13" t="s">
        <v>13</v>
      </c>
      <c r="C87" s="11"/>
      <c r="D87" s="15">
        <v>18925258</v>
      </c>
      <c r="E87" s="16">
        <v>242046.2</v>
      </c>
      <c r="F87" s="15">
        <f t="shared" ref="F87:F103" si="14">D87+E87</f>
        <v>19167304.199999999</v>
      </c>
      <c r="G87" s="16">
        <v>4742368.3600000003</v>
      </c>
      <c r="H87" s="16">
        <v>4742368.3600000003</v>
      </c>
      <c r="I87" s="16">
        <f t="shared" si="13"/>
        <v>14424935.84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3403012</v>
      </c>
      <c r="E89" s="16">
        <v>33618.22</v>
      </c>
      <c r="F89" s="15">
        <f t="shared" si="14"/>
        <v>3436630.22</v>
      </c>
      <c r="G89" s="16">
        <v>86581.34</v>
      </c>
      <c r="H89" s="16">
        <v>86581.34</v>
      </c>
      <c r="I89" s="16">
        <f t="shared" si="13"/>
        <v>3350048.8800000004</v>
      </c>
    </row>
    <row r="90" spans="2:9" x14ac:dyDescent="0.2">
      <c r="B90" s="13" t="s">
        <v>16</v>
      </c>
      <c r="C90" s="11"/>
      <c r="D90" s="15">
        <v>2772368</v>
      </c>
      <c r="E90" s="16">
        <v>1445508.48</v>
      </c>
      <c r="F90" s="15">
        <f t="shared" si="14"/>
        <v>4217876.4800000004</v>
      </c>
      <c r="G90" s="16">
        <v>916854.23</v>
      </c>
      <c r="H90" s="16">
        <v>916854.23</v>
      </c>
      <c r="I90" s="16">
        <f t="shared" si="13"/>
        <v>3301022.2500000005</v>
      </c>
    </row>
    <row r="91" spans="2:9" x14ac:dyDescent="0.2">
      <c r="B91" s="13" t="s">
        <v>17</v>
      </c>
      <c r="C91" s="11"/>
      <c r="D91" s="15">
        <v>2869882</v>
      </c>
      <c r="E91" s="16">
        <v>-1243097.8999999999</v>
      </c>
      <c r="F91" s="15">
        <f t="shared" si="14"/>
        <v>1626784.1</v>
      </c>
      <c r="G91" s="16">
        <v>315408.5</v>
      </c>
      <c r="H91" s="16">
        <v>315408.5</v>
      </c>
      <c r="I91" s="16">
        <f t="shared" si="13"/>
        <v>1311375.6000000001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745477</v>
      </c>
      <c r="E94" s="15">
        <f>SUM(E95:E103)</f>
        <v>-163733</v>
      </c>
      <c r="F94" s="15">
        <f>SUM(F95:F103)</f>
        <v>581744</v>
      </c>
      <c r="G94" s="15">
        <f>SUM(G95:G103)</f>
        <v>17299.73</v>
      </c>
      <c r="H94" s="15">
        <f>SUM(H95:H103)</f>
        <v>17299.73</v>
      </c>
      <c r="I94" s="16">
        <f t="shared" si="13"/>
        <v>564444.27</v>
      </c>
    </row>
    <row r="95" spans="2:9" x14ac:dyDescent="0.2">
      <c r="B95" s="13" t="s">
        <v>21</v>
      </c>
      <c r="C95" s="11"/>
      <c r="D95" s="15">
        <v>152690</v>
      </c>
      <c r="E95" s="16">
        <v>9300.2000000000007</v>
      </c>
      <c r="F95" s="15">
        <f t="shared" si="14"/>
        <v>161990.20000000001</v>
      </c>
      <c r="G95" s="16">
        <v>10031.950000000001</v>
      </c>
      <c r="H95" s="16">
        <v>10031.950000000001</v>
      </c>
      <c r="I95" s="16">
        <f t="shared" si="13"/>
        <v>151958.25</v>
      </c>
    </row>
    <row r="96" spans="2:9" x14ac:dyDescent="0.2">
      <c r="B96" s="13" t="s">
        <v>22</v>
      </c>
      <c r="C96" s="11"/>
      <c r="D96" s="15">
        <v>49989</v>
      </c>
      <c r="E96" s="16">
        <v>-9300.2000000000007</v>
      </c>
      <c r="F96" s="15">
        <f t="shared" si="14"/>
        <v>40688.800000000003</v>
      </c>
      <c r="G96" s="16">
        <v>1020.14</v>
      </c>
      <c r="H96" s="16">
        <v>1020.14</v>
      </c>
      <c r="I96" s="16">
        <f t="shared" si="13"/>
        <v>39668.660000000003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>
        <v>119795</v>
      </c>
      <c r="E98" s="16">
        <v>0</v>
      </c>
      <c r="F98" s="15">
        <f t="shared" si="14"/>
        <v>119795</v>
      </c>
      <c r="G98" s="16">
        <v>865.5</v>
      </c>
      <c r="H98" s="16">
        <v>865.5</v>
      </c>
      <c r="I98" s="16">
        <f t="shared" si="13"/>
        <v>118929.5</v>
      </c>
    </row>
    <row r="99" spans="2:9" x14ac:dyDescent="0.2">
      <c r="B99" s="13" t="s">
        <v>25</v>
      </c>
      <c r="C99" s="11"/>
      <c r="D99" s="15">
        <v>239446</v>
      </c>
      <c r="E99" s="16">
        <v>-156929</v>
      </c>
      <c r="F99" s="15">
        <f t="shared" si="14"/>
        <v>82517</v>
      </c>
      <c r="G99" s="16">
        <v>100</v>
      </c>
      <c r="H99" s="16">
        <v>100</v>
      </c>
      <c r="I99" s="16">
        <f t="shared" si="13"/>
        <v>82417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>
        <v>77027</v>
      </c>
      <c r="E101" s="16">
        <v>-6804</v>
      </c>
      <c r="F101" s="15">
        <f t="shared" si="14"/>
        <v>70223</v>
      </c>
      <c r="G101" s="16">
        <v>382.5</v>
      </c>
      <c r="H101" s="16">
        <v>382.5</v>
      </c>
      <c r="I101" s="16">
        <f t="shared" si="13"/>
        <v>69840.5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>
        <v>106530</v>
      </c>
      <c r="E103" s="16">
        <v>0</v>
      </c>
      <c r="F103" s="15">
        <f t="shared" si="14"/>
        <v>106530</v>
      </c>
      <c r="G103" s="16">
        <v>4899.6400000000003</v>
      </c>
      <c r="H103" s="16">
        <v>4899.6400000000003</v>
      </c>
      <c r="I103" s="16">
        <f t="shared" si="13"/>
        <v>101630.36</v>
      </c>
    </row>
    <row r="104" spans="2:9" x14ac:dyDescent="0.2">
      <c r="B104" s="3" t="s">
        <v>30</v>
      </c>
      <c r="C104" s="9"/>
      <c r="D104" s="15">
        <f>SUM(D105:D113)</f>
        <v>2785090</v>
      </c>
      <c r="E104" s="15">
        <f>SUM(E105:E113)</f>
        <v>-314342</v>
      </c>
      <c r="F104" s="15">
        <f>SUM(F105:F113)</f>
        <v>2470748</v>
      </c>
      <c r="G104" s="15">
        <f>SUM(G105:G113)</f>
        <v>273883.51</v>
      </c>
      <c r="H104" s="15">
        <f>SUM(H105:H113)</f>
        <v>273883.51</v>
      </c>
      <c r="I104" s="16">
        <f t="shared" si="13"/>
        <v>2196864.4900000002</v>
      </c>
    </row>
    <row r="105" spans="2:9" x14ac:dyDescent="0.2">
      <c r="B105" s="13" t="s">
        <v>31</v>
      </c>
      <c r="C105" s="11"/>
      <c r="D105" s="15">
        <v>389301</v>
      </c>
      <c r="E105" s="16">
        <v>5563</v>
      </c>
      <c r="F105" s="16">
        <f>D105+E105</f>
        <v>394864</v>
      </c>
      <c r="G105" s="16">
        <v>114531.15</v>
      </c>
      <c r="H105" s="16">
        <v>114531.15</v>
      </c>
      <c r="I105" s="16">
        <f t="shared" si="13"/>
        <v>280332.84999999998</v>
      </c>
    </row>
    <row r="106" spans="2:9" x14ac:dyDescent="0.2">
      <c r="B106" s="13" t="s">
        <v>32</v>
      </c>
      <c r="C106" s="11"/>
      <c r="D106" s="15">
        <v>100440</v>
      </c>
      <c r="E106" s="16">
        <v>0</v>
      </c>
      <c r="F106" s="16">
        <f t="shared" ref="F106:F113" si="15">D106+E106</f>
        <v>100440</v>
      </c>
      <c r="G106" s="16">
        <v>13500</v>
      </c>
      <c r="H106" s="16">
        <v>13500</v>
      </c>
      <c r="I106" s="16">
        <f t="shared" si="13"/>
        <v>86940</v>
      </c>
    </row>
    <row r="107" spans="2:9" x14ac:dyDescent="0.2">
      <c r="B107" s="13" t="s">
        <v>33</v>
      </c>
      <c r="C107" s="11"/>
      <c r="D107" s="15">
        <v>1273933</v>
      </c>
      <c r="E107" s="16">
        <v>-132223.70000000001</v>
      </c>
      <c r="F107" s="16">
        <f t="shared" si="15"/>
        <v>1141709.3</v>
      </c>
      <c r="G107" s="16">
        <v>109714.61</v>
      </c>
      <c r="H107" s="16">
        <v>109714.61</v>
      </c>
      <c r="I107" s="16">
        <f t="shared" si="13"/>
        <v>1031994.6900000001</v>
      </c>
    </row>
    <row r="108" spans="2:9" x14ac:dyDescent="0.2">
      <c r="B108" s="13" t="s">
        <v>34</v>
      </c>
      <c r="C108" s="11"/>
      <c r="D108" s="15">
        <v>141502</v>
      </c>
      <c r="E108" s="16">
        <v>-92502</v>
      </c>
      <c r="F108" s="16">
        <f t="shared" si="15"/>
        <v>49000</v>
      </c>
      <c r="G108" s="16">
        <v>5346.35</v>
      </c>
      <c r="H108" s="16">
        <v>5346.35</v>
      </c>
      <c r="I108" s="16">
        <f t="shared" si="13"/>
        <v>43653.65</v>
      </c>
    </row>
    <row r="109" spans="2:9" x14ac:dyDescent="0.2">
      <c r="B109" s="13" t="s">
        <v>35</v>
      </c>
      <c r="C109" s="11"/>
      <c r="D109" s="15">
        <v>527080</v>
      </c>
      <c r="E109" s="16">
        <v>-12000</v>
      </c>
      <c r="F109" s="16">
        <f t="shared" si="15"/>
        <v>515080</v>
      </c>
      <c r="G109" s="16">
        <v>879.48</v>
      </c>
      <c r="H109" s="16">
        <v>879.48</v>
      </c>
      <c r="I109" s="16">
        <f t="shared" si="13"/>
        <v>514200.52</v>
      </c>
    </row>
    <row r="110" spans="2:9" x14ac:dyDescent="0.2">
      <c r="B110" s="13" t="s">
        <v>36</v>
      </c>
      <c r="C110" s="11"/>
      <c r="D110" s="15">
        <v>56225</v>
      </c>
      <c r="E110" s="16">
        <v>-10000</v>
      </c>
      <c r="F110" s="16">
        <f t="shared" si="15"/>
        <v>46225</v>
      </c>
      <c r="G110" s="16">
        <v>8251.5</v>
      </c>
      <c r="H110" s="16">
        <v>8251.5</v>
      </c>
      <c r="I110" s="16">
        <f t="shared" si="13"/>
        <v>37973.5</v>
      </c>
    </row>
    <row r="111" spans="2:9" x14ac:dyDescent="0.2">
      <c r="B111" s="13" t="s">
        <v>37</v>
      </c>
      <c r="C111" s="11"/>
      <c r="D111" s="15">
        <v>117251</v>
      </c>
      <c r="E111" s="16">
        <v>1820.7</v>
      </c>
      <c r="F111" s="16">
        <f t="shared" si="15"/>
        <v>119071.7</v>
      </c>
      <c r="G111" s="16">
        <v>20974.42</v>
      </c>
      <c r="H111" s="16">
        <v>20974.42</v>
      </c>
      <c r="I111" s="16">
        <f t="shared" si="13"/>
        <v>98097.279999999999</v>
      </c>
    </row>
    <row r="112" spans="2:9" x14ac:dyDescent="0.2">
      <c r="B112" s="13" t="s">
        <v>38</v>
      </c>
      <c r="C112" s="11"/>
      <c r="D112" s="15">
        <v>144558</v>
      </c>
      <c r="E112" s="16">
        <v>-75000</v>
      </c>
      <c r="F112" s="16">
        <f t="shared" si="15"/>
        <v>69558</v>
      </c>
      <c r="G112" s="16">
        <v>0</v>
      </c>
      <c r="H112" s="16">
        <v>0</v>
      </c>
      <c r="I112" s="16">
        <f t="shared" si="13"/>
        <v>69558</v>
      </c>
    </row>
    <row r="113" spans="2:9" x14ac:dyDescent="0.2">
      <c r="B113" s="13" t="s">
        <v>39</v>
      </c>
      <c r="C113" s="11"/>
      <c r="D113" s="15">
        <v>34800</v>
      </c>
      <c r="E113" s="16">
        <v>0</v>
      </c>
      <c r="F113" s="16">
        <f t="shared" si="15"/>
        <v>34800</v>
      </c>
      <c r="G113" s="16">
        <v>686</v>
      </c>
      <c r="H113" s="16">
        <v>686</v>
      </c>
      <c r="I113" s="16">
        <f t="shared" si="13"/>
        <v>34114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79859298</v>
      </c>
      <c r="E160" s="14">
        <f t="shared" si="21"/>
        <v>123174.07</v>
      </c>
      <c r="F160" s="14">
        <f t="shared" si="21"/>
        <v>79982472.069999993</v>
      </c>
      <c r="G160" s="14">
        <f t="shared" si="21"/>
        <v>14581776.08</v>
      </c>
      <c r="H160" s="14">
        <f t="shared" si="21"/>
        <v>14581776.08</v>
      </c>
      <c r="I160" s="14">
        <f t="shared" si="21"/>
        <v>65400695.99000001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LILI</cp:lastModifiedBy>
  <cp:lastPrinted>2016-12-20T19:53:14Z</cp:lastPrinted>
  <dcterms:created xsi:type="dcterms:W3CDTF">2016-10-11T20:25:15Z</dcterms:created>
  <dcterms:modified xsi:type="dcterms:W3CDTF">2025-04-09T17:03:47Z</dcterms:modified>
</cp:coreProperties>
</file>