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melita\2024\ASEH\4to trimestre 2024\Información Disciplina Financiera\"/>
    </mc:Choice>
  </mc:AlternateContent>
  <bookViews>
    <workbookView xWindow="0" yWindow="0" windowWidth="28800" windowHeight="9630"/>
  </bookViews>
  <sheets>
    <sheet name="F6a_EAEPED_COG" sheetId="1" r:id="rId1"/>
  </sheets>
  <definedNames>
    <definedName name="_xlnm.Print_Titles" localSheetId="0">F6a_EAEPED_COG!$2:$9</definedName>
  </definedNames>
  <calcPr calcId="162913"/>
</workbook>
</file>

<file path=xl/calcChain.xml><?xml version="1.0" encoding="utf-8"?>
<calcChain xmlns="http://schemas.openxmlformats.org/spreadsheetml/2006/main">
  <c r="F69" i="1" l="1"/>
  <c r="I69" i="1"/>
  <c r="F96" i="1"/>
  <c r="I96" i="1" s="1"/>
  <c r="F97" i="1"/>
  <c r="I97" i="1" s="1"/>
  <c r="F98" i="1"/>
  <c r="I98" i="1"/>
  <c r="F99" i="1"/>
  <c r="I99" i="1"/>
  <c r="F100" i="1"/>
  <c r="F101" i="1"/>
  <c r="I101" i="1"/>
  <c r="F102" i="1"/>
  <c r="F103" i="1"/>
  <c r="I103" i="1"/>
  <c r="F95" i="1"/>
  <c r="I95" i="1" s="1"/>
  <c r="F88" i="1"/>
  <c r="I88" i="1" s="1"/>
  <c r="F89" i="1"/>
  <c r="F90" i="1"/>
  <c r="I90" i="1"/>
  <c r="F91" i="1"/>
  <c r="I91" i="1"/>
  <c r="F92" i="1"/>
  <c r="F93" i="1"/>
  <c r="I93" i="1" s="1"/>
  <c r="F87" i="1"/>
  <c r="I87" i="1"/>
  <c r="F78" i="1"/>
  <c r="I78" i="1" s="1"/>
  <c r="F79" i="1"/>
  <c r="I79" i="1"/>
  <c r="F80" i="1"/>
  <c r="I80" i="1" s="1"/>
  <c r="F81" i="1"/>
  <c r="I81" i="1"/>
  <c r="F82" i="1"/>
  <c r="I82" i="1"/>
  <c r="F83" i="1"/>
  <c r="I83" i="1"/>
  <c r="F77" i="1"/>
  <c r="I77" i="1" s="1"/>
  <c r="F74" i="1"/>
  <c r="I74" i="1" s="1"/>
  <c r="F75" i="1"/>
  <c r="I75" i="1"/>
  <c r="F73" i="1"/>
  <c r="F72" i="1" s="1"/>
  <c r="I72" i="1" s="1"/>
  <c r="F65" i="1"/>
  <c r="I65" i="1" s="1"/>
  <c r="F66" i="1"/>
  <c r="I66" i="1" s="1"/>
  <c r="F67" i="1"/>
  <c r="F68" i="1"/>
  <c r="I68" i="1"/>
  <c r="F70" i="1"/>
  <c r="I70" i="1" s="1"/>
  <c r="F71" i="1"/>
  <c r="F64" i="1"/>
  <c r="F61" i="1"/>
  <c r="I61" i="1" s="1"/>
  <c r="F62" i="1"/>
  <c r="F60" i="1"/>
  <c r="I60" i="1" s="1"/>
  <c r="F51" i="1"/>
  <c r="I51" i="1" s="1"/>
  <c r="F52" i="1"/>
  <c r="I52" i="1"/>
  <c r="F53" i="1"/>
  <c r="I53" i="1" s="1"/>
  <c r="F54" i="1"/>
  <c r="F55" i="1"/>
  <c r="F56" i="1"/>
  <c r="I56" i="1"/>
  <c r="F57" i="1"/>
  <c r="I57" i="1" s="1"/>
  <c r="F58" i="1"/>
  <c r="F50" i="1"/>
  <c r="F49" i="1" s="1"/>
  <c r="I50" i="1"/>
  <c r="F41" i="1"/>
  <c r="I41" i="1"/>
  <c r="F42" i="1"/>
  <c r="F43" i="1"/>
  <c r="I43" i="1" s="1"/>
  <c r="F44" i="1"/>
  <c r="I44" i="1"/>
  <c r="F45" i="1"/>
  <c r="I45" i="1" s="1"/>
  <c r="F46" i="1"/>
  <c r="F47" i="1"/>
  <c r="I47" i="1"/>
  <c r="F48" i="1"/>
  <c r="I48" i="1"/>
  <c r="F40" i="1"/>
  <c r="F39" i="1" s="1"/>
  <c r="I40" i="1"/>
  <c r="F31" i="1"/>
  <c r="F32" i="1"/>
  <c r="F33" i="1"/>
  <c r="I33" i="1"/>
  <c r="F34" i="1"/>
  <c r="I34" i="1"/>
  <c r="F35" i="1"/>
  <c r="I35" i="1" s="1"/>
  <c r="F36" i="1"/>
  <c r="I36" i="1" s="1"/>
  <c r="F37" i="1"/>
  <c r="I37" i="1"/>
  <c r="F38" i="1"/>
  <c r="I38" i="1" s="1"/>
  <c r="F30" i="1"/>
  <c r="I30" i="1"/>
  <c r="F21" i="1"/>
  <c r="I21" i="1" s="1"/>
  <c r="F22" i="1"/>
  <c r="F23" i="1"/>
  <c r="I23" i="1"/>
  <c r="F24" i="1"/>
  <c r="F25" i="1"/>
  <c r="I25" i="1"/>
  <c r="F26" i="1"/>
  <c r="I26" i="1" s="1"/>
  <c r="F27" i="1"/>
  <c r="I27" i="1"/>
  <c r="F28" i="1"/>
  <c r="F20" i="1"/>
  <c r="I20" i="1" s="1"/>
  <c r="F13" i="1"/>
  <c r="I13" i="1"/>
  <c r="F14" i="1"/>
  <c r="I14" i="1" s="1"/>
  <c r="F15" i="1"/>
  <c r="I15" i="1"/>
  <c r="F16" i="1"/>
  <c r="I16" i="1" s="1"/>
  <c r="F17" i="1"/>
  <c r="F18" i="1"/>
  <c r="I18" i="1"/>
  <c r="F12" i="1"/>
  <c r="F153" i="1"/>
  <c r="I153" i="1"/>
  <c r="F154" i="1"/>
  <c r="I154" i="1"/>
  <c r="F155" i="1"/>
  <c r="F156" i="1"/>
  <c r="F157" i="1"/>
  <c r="I157" i="1"/>
  <c r="F158" i="1"/>
  <c r="I158" i="1"/>
  <c r="F152" i="1"/>
  <c r="F151" i="1"/>
  <c r="I151" i="1" s="1"/>
  <c r="F149" i="1"/>
  <c r="I149" i="1"/>
  <c r="F150" i="1"/>
  <c r="I150" i="1" s="1"/>
  <c r="F148" i="1"/>
  <c r="I148" i="1" s="1"/>
  <c r="F140" i="1"/>
  <c r="F141" i="1"/>
  <c r="F138" i="1" s="1"/>
  <c r="I138" i="1" s="1"/>
  <c r="F142" i="1"/>
  <c r="F143" i="1"/>
  <c r="I143" i="1"/>
  <c r="F144" i="1"/>
  <c r="I144" i="1" s="1"/>
  <c r="F145" i="1"/>
  <c r="I145" i="1"/>
  <c r="F146" i="1"/>
  <c r="I146" i="1"/>
  <c r="F139" i="1"/>
  <c r="F136" i="1"/>
  <c r="F137" i="1"/>
  <c r="I137" i="1"/>
  <c r="F135" i="1"/>
  <c r="F126" i="1"/>
  <c r="I126" i="1"/>
  <c r="F127" i="1"/>
  <c r="I127" i="1" s="1"/>
  <c r="F128" i="1"/>
  <c r="F129" i="1"/>
  <c r="I129" i="1"/>
  <c r="F130" i="1"/>
  <c r="I130" i="1" s="1"/>
  <c r="F131" i="1"/>
  <c r="I131" i="1"/>
  <c r="F132" i="1"/>
  <c r="I132" i="1" s="1"/>
  <c r="F133" i="1"/>
  <c r="I133" i="1"/>
  <c r="F125" i="1"/>
  <c r="I125" i="1" s="1"/>
  <c r="F116" i="1"/>
  <c r="I116" i="1"/>
  <c r="F117" i="1"/>
  <c r="I117" i="1" s="1"/>
  <c r="F118" i="1"/>
  <c r="F119" i="1"/>
  <c r="I119" i="1"/>
  <c r="F120" i="1"/>
  <c r="I120" i="1" s="1"/>
  <c r="F121" i="1"/>
  <c r="I121" i="1"/>
  <c r="F122" i="1"/>
  <c r="I122" i="1" s="1"/>
  <c r="F123" i="1"/>
  <c r="I123" i="1"/>
  <c r="F115" i="1"/>
  <c r="F114" i="1" s="1"/>
  <c r="I114" i="1" s="1"/>
  <c r="F106" i="1"/>
  <c r="I106" i="1"/>
  <c r="F107" i="1"/>
  <c r="F108" i="1"/>
  <c r="I108" i="1"/>
  <c r="F109" i="1"/>
  <c r="I109" i="1" s="1"/>
  <c r="F110" i="1"/>
  <c r="I110" i="1" s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F134" i="1"/>
  <c r="I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H85" i="1" s="1"/>
  <c r="E104" i="1"/>
  <c r="G104" i="1"/>
  <c r="D104" i="1"/>
  <c r="E94" i="1"/>
  <c r="G94" i="1"/>
  <c r="H94" i="1"/>
  <c r="D94" i="1"/>
  <c r="E86" i="1"/>
  <c r="E85" i="1" s="1"/>
  <c r="G86" i="1"/>
  <c r="H86" i="1"/>
  <c r="D86" i="1"/>
  <c r="D85" i="1" s="1"/>
  <c r="I92" i="1"/>
  <c r="I100" i="1"/>
  <c r="I102" i="1"/>
  <c r="I118" i="1"/>
  <c r="I128" i="1"/>
  <c r="I135" i="1"/>
  <c r="I136" i="1"/>
  <c r="I140" i="1"/>
  <c r="I141" i="1"/>
  <c r="I142" i="1"/>
  <c r="I155" i="1"/>
  <c r="I15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E10" i="1" s="1"/>
  <c r="E160" i="1" s="1"/>
  <c r="G11" i="1"/>
  <c r="H11" i="1"/>
  <c r="D11" i="1"/>
  <c r="D10" i="1" s="1"/>
  <c r="D160" i="1" s="1"/>
  <c r="F59" i="1"/>
  <c r="I59" i="1" s="1"/>
  <c r="I71" i="1"/>
  <c r="I152" i="1"/>
  <c r="I107" i="1"/>
  <c r="I67" i="1"/>
  <c r="I64" i="1"/>
  <c r="I62" i="1"/>
  <c r="I58" i="1"/>
  <c r="I55" i="1"/>
  <c r="I54" i="1"/>
  <c r="I46" i="1"/>
  <c r="I42" i="1"/>
  <c r="I32" i="1"/>
  <c r="I31" i="1"/>
  <c r="I28" i="1"/>
  <c r="I24" i="1"/>
  <c r="I22" i="1"/>
  <c r="I105" i="1"/>
  <c r="I89" i="1"/>
  <c r="I12" i="1"/>
  <c r="I139" i="1"/>
  <c r="G85" i="1"/>
  <c r="G160" i="1" s="1"/>
  <c r="H10" i="1"/>
  <c r="G10" i="1"/>
  <c r="F11" i="1"/>
  <c r="F86" i="1"/>
  <c r="I86" i="1" s="1"/>
  <c r="I29" i="1" l="1"/>
  <c r="I49" i="1"/>
  <c r="I11" i="1"/>
  <c r="I19" i="1"/>
  <c r="H160" i="1"/>
  <c r="I39" i="1"/>
  <c r="F104" i="1"/>
  <c r="F147" i="1"/>
  <c r="I147" i="1" s="1"/>
  <c r="F29" i="1"/>
  <c r="F10" i="1" s="1"/>
  <c r="F63" i="1"/>
  <c r="I63" i="1" s="1"/>
  <c r="F76" i="1"/>
  <c r="I76" i="1" s="1"/>
  <c r="F94" i="1"/>
  <c r="I94" i="1" s="1"/>
  <c r="I73" i="1"/>
  <c r="F124" i="1"/>
  <c r="I124" i="1" s="1"/>
  <c r="I115" i="1"/>
  <c r="F19" i="1"/>
  <c r="I104" i="1" l="1"/>
  <c r="I85" i="1" s="1"/>
  <c r="F85" i="1"/>
  <c r="F160" i="1" s="1"/>
  <c r="I10" i="1"/>
  <c r="I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<sst xmlns="http://schemas.openxmlformats.org/spreadsheetml/2006/main" count="162" uniqueCount="89">
  <si>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</si>
  <si>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</si>
  <si>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</si>
  <si>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</si>
  <si>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</si>
  <si>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</si>
  <si>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</si>
  <si>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</si>
  <si>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</si>
  <si>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</si>
  <si>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</si>
  <si>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</si>
  <si>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</si>
  <si>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</si>
  <si>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</si>
  <si>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</si>
  <si>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</si>
  <si>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</si>
  <si>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</si>
  <si>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</si>
  <si>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</si>
  <si>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</si>
  <si>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</si>
  <si>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</si>
  <si>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</si>
  <si>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</si>
  <si>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</si>
  <si>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</si>
  <si>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</si>
  <si>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</si>
  <si>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</si>
  <si>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</si>
  <si>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</si>
  <si>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</si>
  <si>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</si>
  <si>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</si>
  <si>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</si>
  <si>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</si>
  <si>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</si>
  <si>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</si>
  <si>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</si>
  <si>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</si>
  <si>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</si>
  <si>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</si>
  <si>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</si>
  <si>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</si>
  <si>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</si>
  <si>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</si>
  <si>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</si>
  <si>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</si>
  <si>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</si>
  <si>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</si>
  <si>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</si>
  <si>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</si>
  <si>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</si>
  <si>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</si>
  <si>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</si>
  <si>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</si>
  <si>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</si>
  <si>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</si>
  <si>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</si>
  <si>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</si>
  <si>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</si>
  <si>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</si>
  <si>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</si>
  <si>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</si>
  <si>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</si>
  <si>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</si>
  <si>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</si>
  <si>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</si>
  <si>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</si>
  <si>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</si>
  <si>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</si>
  <si>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</si>
  <si>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</si>
  <si>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</si>
  <si>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</si>
  <si>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</si>
  <si>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</si>
  <si>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</si>
  <si>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</si>
  <si>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</si>
  <si>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</si>
  <si>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</si>
  <si>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</si>
  <si>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</si>
  <si>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</si>
  <si>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UNIVERSIDAD TECNOLÓGICA DE TULANCINGO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</si>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</sst>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6" t="s">
        <v>87</v>
      </c>
      <c r="C2" s="27"/>
      <c r="D2" s="27"/>
      <c r="E2" s="27"/>
      <c r="F2" s="27"/>
      <c r="G2" s="27"/>
      <c r="H2" s="27"/>
      <c r="I2" s="28"/>
    </row>
    <row r="3" spans="2:9" x14ac:dyDescent="0.2">
      <c r="B3" s="29" t="s">
        <v>0</v>
      </c>
      <c r="C3" s="30"/>
      <c r="D3" s="30"/>
      <c r="E3" s="30"/>
      <c r="F3" s="30"/>
      <c r="G3" s="30"/>
      <c r="H3" s="30"/>
      <c r="I3" s="31"/>
    </row>
    <row r="4" spans="2:9" x14ac:dyDescent="0.2">
      <c r="B4" s="29" t="s">
        <v>1</v>
      </c>
      <c r="C4" s="30"/>
      <c r="D4" s="30"/>
      <c r="E4" s="30"/>
      <c r="F4" s="30"/>
      <c r="G4" s="30"/>
      <c r="H4" s="30"/>
      <c r="I4" s="31"/>
    </row>
    <row r="5" spans="2:9" x14ac:dyDescent="0.2">
      <c r="B5" s="29" t="s">
        <v>88</v>
      </c>
      <c r="C5" s="30"/>
      <c r="D5" s="30"/>
      <c r="E5" s="30"/>
      <c r="F5" s="30"/>
      <c r="G5" s="30"/>
      <c r="H5" s="30"/>
      <c r="I5" s="31"/>
    </row>
    <row r="6" spans="2:9" ht="13.5" thickBot="1" x14ac:dyDescent="0.25">
      <c r="B6" s="32" t="s">
        <v>2</v>
      </c>
      <c r="C6" s="33"/>
      <c r="D6" s="33"/>
      <c r="E6" s="33"/>
      <c r="F6" s="33"/>
      <c r="G6" s="33"/>
      <c r="H6" s="33"/>
      <c r="I6" s="34"/>
    </row>
    <row r="7" spans="2:9" ht="15.75" customHeight="1" x14ac:dyDescent="0.2">
      <c r="B7" s="26" t="s">
        <v>3</v>
      </c>
      <c r="C7" s="35"/>
      <c r="D7" s="26" t="s">
        <v>4</v>
      </c>
      <c r="E7" s="27"/>
      <c r="F7" s="27"/>
      <c r="G7" s="27"/>
      <c r="H7" s="35"/>
      <c r="I7" s="40" t="s">
        <v>5</v>
      </c>
    </row>
    <row r="8" spans="2:9" ht="15" customHeight="1" thickBot="1" x14ac:dyDescent="0.25">
      <c r="B8" s="29"/>
      <c r="C8" s="39"/>
      <c r="D8" s="32"/>
      <c r="E8" s="33"/>
      <c r="F8" s="33"/>
      <c r="G8" s="33"/>
      <c r="H8" s="36"/>
      <c r="I8" s="41"/>
    </row>
    <row r="9" spans="2:9" ht="26.25" thickBot="1" x14ac:dyDescent="0.25">
      <c r="B9" s="32"/>
      <c r="C9" s="36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42"/>
    </row>
    <row r="10" spans="2:9" x14ac:dyDescent="0.2">
      <c r="B10" s="7" t="s">
        <v>11</v>
      </c>
      <c r="C10" s="8"/>
      <c r="D10" s="14">
        <f t="shared" ref="D10:I10" si="0">D11+D19+D29+D39+D49+D59+D72+D76+D63</f>
        <v>46348895</v>
      </c>
      <c r="E10" s="14">
        <f t="shared" si="0"/>
        <v>5346870.66</v>
      </c>
      <c r="F10" s="14">
        <f t="shared" si="0"/>
        <v>51695765.659999996</v>
      </c>
      <c r="G10" s="14">
        <f t="shared" si="0"/>
        <v>47631098.079999998</v>
      </c>
      <c r="H10" s="14">
        <f t="shared" si="0"/>
        <v>44186948.810000002</v>
      </c>
      <c r="I10" s="14">
        <f t="shared" si="0"/>
        <v>4064667.5799999991</v>
      </c>
    </row>
    <row r="11" spans="2:9" x14ac:dyDescent="0.2">
      <c r="B11" s="3" t="s">
        <v>12</v>
      </c>
      <c r="C11" s="9"/>
      <c r="D11" s="15">
        <f t="shared" ref="D11:I11" si="1">SUM(D12:D18)</f>
        <v>32313677</v>
      </c>
      <c r="E11" s="15">
        <f t="shared" si="1"/>
        <v>2697218</v>
      </c>
      <c r="F11" s="15">
        <f t="shared" si="1"/>
        <v>35010895</v>
      </c>
      <c r="G11" s="15">
        <f t="shared" si="1"/>
        <v>31925782.77</v>
      </c>
      <c r="H11" s="15">
        <f t="shared" si="1"/>
        <v>31925782.77</v>
      </c>
      <c r="I11" s="15">
        <f t="shared" si="1"/>
        <v>3085112.2299999986</v>
      </c>
    </row>
    <row r="12" spans="2:9" x14ac:dyDescent="0.2">
      <c r="B12" s="13" t="s">
        <v>13</v>
      </c>
      <c r="C12" s="11"/>
      <c r="D12" s="15">
        <v>18501971</v>
      </c>
      <c r="E12" s="16">
        <v>2473592.4700000002</v>
      </c>
      <c r="F12" s="16">
        <f>D12+E12</f>
        <v>20975563.469999999</v>
      </c>
      <c r="G12" s="16">
        <v>19745217.48</v>
      </c>
      <c r="H12" s="16">
        <v>19745217.48</v>
      </c>
      <c r="I12" s="16">
        <f>F12-G12</f>
        <v>1230345.9899999984</v>
      </c>
    </row>
    <row r="13" spans="2:9" x14ac:dyDescent="0.2">
      <c r="B13" s="13" t="s">
        <v>14</v>
      </c>
      <c r="C13" s="11"/>
      <c r="D13" s="15">
        <v>1502728</v>
      </c>
      <c r="E13" s="16">
        <v>0</v>
      </c>
      <c r="F13" s="16">
        <f t="shared" ref="F13:F18" si="2">D13+E13</f>
        <v>1502728</v>
      </c>
      <c r="G13" s="16">
        <v>1211386.72</v>
      </c>
      <c r="H13" s="16">
        <v>1211386.72</v>
      </c>
      <c r="I13" s="16">
        <f t="shared" ref="I13:I18" si="3">F13-G13</f>
        <v>291341.28000000003</v>
      </c>
    </row>
    <row r="14" spans="2:9" x14ac:dyDescent="0.2">
      <c r="B14" s="13" t="s">
        <v>15</v>
      </c>
      <c r="C14" s="11"/>
      <c r="D14" s="15">
        <v>5391126</v>
      </c>
      <c r="E14" s="16">
        <v>488807.57</v>
      </c>
      <c r="F14" s="16">
        <f t="shared" si="2"/>
        <v>5879933.5700000003</v>
      </c>
      <c r="G14" s="16">
        <v>5557567.75</v>
      </c>
      <c r="H14" s="16">
        <v>5557567.75</v>
      </c>
      <c r="I14" s="16">
        <f t="shared" si="3"/>
        <v>322365.8200000003</v>
      </c>
    </row>
    <row r="15" spans="2:9" x14ac:dyDescent="0.2">
      <c r="B15" s="13" t="s">
        <v>16</v>
      </c>
      <c r="C15" s="11"/>
      <c r="D15" s="15">
        <v>3619572</v>
      </c>
      <c r="E15" s="16">
        <v>905472.63</v>
      </c>
      <c r="F15" s="16">
        <f t="shared" si="2"/>
        <v>4525044.63</v>
      </c>
      <c r="G15" s="16">
        <v>3530020.18</v>
      </c>
      <c r="H15" s="16">
        <v>3530020.18</v>
      </c>
      <c r="I15" s="16">
        <f t="shared" si="3"/>
        <v>995024.44999999972</v>
      </c>
    </row>
    <row r="16" spans="2:9" x14ac:dyDescent="0.2">
      <c r="B16" s="13" t="s">
        <v>17</v>
      </c>
      <c r="C16" s="11"/>
      <c r="D16" s="15">
        <v>1825213</v>
      </c>
      <c r="E16" s="16">
        <v>302412.33</v>
      </c>
      <c r="F16" s="16">
        <f t="shared" si="2"/>
        <v>2127625.33</v>
      </c>
      <c r="G16" s="16">
        <v>1881590.64</v>
      </c>
      <c r="H16" s="16">
        <v>1881590.64</v>
      </c>
      <c r="I16" s="16">
        <f t="shared" si="3"/>
        <v>246034.69000000018</v>
      </c>
    </row>
    <row r="17" spans="2:9" x14ac:dyDescent="0.2">
      <c r="B17" s="13" t="s">
        <v>18</v>
      </c>
      <c r="C17" s="11"/>
      <c r="D17" s="15">
        <v>1473067</v>
      </c>
      <c r="E17" s="16">
        <v>-1473067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1105477</v>
      </c>
      <c r="E19" s="15">
        <f t="shared" si="4"/>
        <v>1123251.26</v>
      </c>
      <c r="F19" s="15">
        <f t="shared" si="4"/>
        <v>2228728.2599999998</v>
      </c>
      <c r="G19" s="15">
        <f t="shared" si="4"/>
        <v>2213966.9099999997</v>
      </c>
      <c r="H19" s="15">
        <f t="shared" si="4"/>
        <v>1107326.8700000001</v>
      </c>
      <c r="I19" s="15">
        <f t="shared" si="4"/>
        <v>14761.349999999977</v>
      </c>
    </row>
    <row r="20" spans="2:9" x14ac:dyDescent="0.2">
      <c r="B20" s="13" t="s">
        <v>21</v>
      </c>
      <c r="C20" s="11"/>
      <c r="D20" s="15">
        <v>152690</v>
      </c>
      <c r="E20" s="16">
        <v>169797.48</v>
      </c>
      <c r="F20" s="15">
        <f t="shared" ref="F20:F28" si="5">D20+E20</f>
        <v>322487.48</v>
      </c>
      <c r="G20" s="16">
        <v>307853.07</v>
      </c>
      <c r="H20" s="16">
        <v>129704.98</v>
      </c>
      <c r="I20" s="16">
        <f>F20-G20</f>
        <v>14634.409999999974</v>
      </c>
    </row>
    <row r="21" spans="2:9" x14ac:dyDescent="0.2">
      <c r="B21" s="13" t="s">
        <v>22</v>
      </c>
      <c r="C21" s="11"/>
      <c r="D21" s="15">
        <v>49989</v>
      </c>
      <c r="E21" s="16">
        <v>22488.27</v>
      </c>
      <c r="F21" s="15">
        <f t="shared" si="5"/>
        <v>72477.27</v>
      </c>
      <c r="G21" s="16">
        <v>72477.27</v>
      </c>
      <c r="H21" s="16">
        <v>72477.27</v>
      </c>
      <c r="I21" s="16">
        <f t="shared" ref="I21:I83" si="6">F21-G21</f>
        <v>0</v>
      </c>
    </row>
    <row r="22" spans="2:9" x14ac:dyDescent="0.2">
      <c r="B22" s="13" t="s">
        <v>23</v>
      </c>
      <c r="C22" s="11"/>
      <c r="D22" s="15">
        <v>0</v>
      </c>
      <c r="E22" s="16">
        <v>8006.8</v>
      </c>
      <c r="F22" s="15">
        <f t="shared" si="5"/>
        <v>8006.8</v>
      </c>
      <c r="G22" s="16">
        <v>8006.8</v>
      </c>
      <c r="H22" s="16">
        <v>2578</v>
      </c>
      <c r="I22" s="16">
        <f t="shared" si="6"/>
        <v>0</v>
      </c>
    </row>
    <row r="23" spans="2:9" x14ac:dyDescent="0.2">
      <c r="B23" s="13" t="s">
        <v>24</v>
      </c>
      <c r="C23" s="11"/>
      <c r="D23" s="15">
        <v>119795</v>
      </c>
      <c r="E23" s="16">
        <v>420455.71</v>
      </c>
      <c r="F23" s="15">
        <f t="shared" si="5"/>
        <v>540250.71</v>
      </c>
      <c r="G23" s="16">
        <v>540249.73</v>
      </c>
      <c r="H23" s="16">
        <v>133599.43</v>
      </c>
      <c r="I23" s="16">
        <f t="shared" si="6"/>
        <v>0.97999999998137355</v>
      </c>
    </row>
    <row r="24" spans="2:9" x14ac:dyDescent="0.2">
      <c r="B24" s="13" t="s">
        <v>25</v>
      </c>
      <c r="C24" s="11"/>
      <c r="D24" s="15">
        <v>239446</v>
      </c>
      <c r="E24" s="16">
        <v>88561.86</v>
      </c>
      <c r="F24" s="15">
        <f t="shared" si="5"/>
        <v>328007.86</v>
      </c>
      <c r="G24" s="16">
        <v>328007.34999999998</v>
      </c>
      <c r="H24" s="16">
        <v>157962.75</v>
      </c>
      <c r="I24" s="16">
        <f t="shared" si="6"/>
        <v>0.51000000000931323</v>
      </c>
    </row>
    <row r="25" spans="2:9" x14ac:dyDescent="0.2">
      <c r="B25" s="13" t="s">
        <v>26</v>
      </c>
      <c r="C25" s="11"/>
      <c r="D25" s="15">
        <v>360000</v>
      </c>
      <c r="E25" s="16">
        <v>37802.74</v>
      </c>
      <c r="F25" s="15">
        <f t="shared" si="5"/>
        <v>397802.74</v>
      </c>
      <c r="G25" s="16">
        <v>397802.74</v>
      </c>
      <c r="H25" s="16">
        <v>397802.74</v>
      </c>
      <c r="I25" s="16">
        <f t="shared" si="6"/>
        <v>0</v>
      </c>
    </row>
    <row r="26" spans="2:9" x14ac:dyDescent="0.2">
      <c r="B26" s="13" t="s">
        <v>27</v>
      </c>
      <c r="C26" s="11"/>
      <c r="D26" s="15">
        <v>77027</v>
      </c>
      <c r="E26" s="16">
        <v>156263.14000000001</v>
      </c>
      <c r="F26" s="15">
        <f t="shared" si="5"/>
        <v>233290.14</v>
      </c>
      <c r="G26" s="16">
        <v>233219.38</v>
      </c>
      <c r="H26" s="16">
        <v>79321.06</v>
      </c>
      <c r="I26" s="16">
        <f t="shared" si="6"/>
        <v>70.760000000009313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106530</v>
      </c>
      <c r="E28" s="16">
        <v>219875.26</v>
      </c>
      <c r="F28" s="15">
        <f t="shared" si="5"/>
        <v>326405.26</v>
      </c>
      <c r="G28" s="16">
        <v>326350.57</v>
      </c>
      <c r="H28" s="16">
        <v>133880.64000000001</v>
      </c>
      <c r="I28" s="16">
        <f t="shared" si="6"/>
        <v>54.690000000002328</v>
      </c>
    </row>
    <row r="29" spans="2:9" x14ac:dyDescent="0.2">
      <c r="B29" s="3" t="s">
        <v>30</v>
      </c>
      <c r="C29" s="9"/>
      <c r="D29" s="15">
        <f t="shared" ref="D29:I29" si="7">SUM(D30:D38)</f>
        <v>10014402</v>
      </c>
      <c r="E29" s="15">
        <f t="shared" si="7"/>
        <v>127474.98000000001</v>
      </c>
      <c r="F29" s="15">
        <f t="shared" si="7"/>
        <v>10141876.98</v>
      </c>
      <c r="G29" s="15">
        <f t="shared" si="7"/>
        <v>10080845.98</v>
      </c>
      <c r="H29" s="15">
        <f t="shared" si="7"/>
        <v>9130631.9199999999</v>
      </c>
      <c r="I29" s="15">
        <f t="shared" si="7"/>
        <v>61031</v>
      </c>
    </row>
    <row r="30" spans="2:9" x14ac:dyDescent="0.2">
      <c r="B30" s="13" t="s">
        <v>31</v>
      </c>
      <c r="C30" s="11"/>
      <c r="D30" s="15">
        <v>1001105</v>
      </c>
      <c r="E30" s="16">
        <v>46803.1</v>
      </c>
      <c r="F30" s="15">
        <f t="shared" ref="F30:F38" si="8">D30+E30</f>
        <v>1047908.1</v>
      </c>
      <c r="G30" s="16">
        <v>1047908.1</v>
      </c>
      <c r="H30" s="16">
        <v>891341.12</v>
      </c>
      <c r="I30" s="16">
        <f t="shared" si="6"/>
        <v>0</v>
      </c>
    </row>
    <row r="31" spans="2:9" x14ac:dyDescent="0.2">
      <c r="B31" s="13" t="s">
        <v>32</v>
      </c>
      <c r="C31" s="11"/>
      <c r="D31" s="15">
        <v>666870</v>
      </c>
      <c r="E31" s="16">
        <v>29128.21</v>
      </c>
      <c r="F31" s="15">
        <f t="shared" si="8"/>
        <v>695998.21</v>
      </c>
      <c r="G31" s="16">
        <v>695998.21</v>
      </c>
      <c r="H31" s="16">
        <v>606064</v>
      </c>
      <c r="I31" s="16">
        <f t="shared" si="6"/>
        <v>0</v>
      </c>
    </row>
    <row r="32" spans="2:9" x14ac:dyDescent="0.2">
      <c r="B32" s="13" t="s">
        <v>33</v>
      </c>
      <c r="C32" s="11"/>
      <c r="D32" s="15">
        <v>2776932</v>
      </c>
      <c r="E32" s="16">
        <v>-290109.13</v>
      </c>
      <c r="F32" s="15">
        <f t="shared" si="8"/>
        <v>2486822.87</v>
      </c>
      <c r="G32" s="16">
        <v>2483632.87</v>
      </c>
      <c r="H32" s="16">
        <v>2396540.42</v>
      </c>
      <c r="I32" s="16">
        <f t="shared" si="6"/>
        <v>3190</v>
      </c>
    </row>
    <row r="33" spans="2:9" x14ac:dyDescent="0.2">
      <c r="B33" s="13" t="s">
        <v>34</v>
      </c>
      <c r="C33" s="11"/>
      <c r="D33" s="15">
        <v>722613</v>
      </c>
      <c r="E33" s="16">
        <v>-108144.19</v>
      </c>
      <c r="F33" s="15">
        <f t="shared" si="8"/>
        <v>614468.81000000006</v>
      </c>
      <c r="G33" s="16">
        <v>614468.81000000006</v>
      </c>
      <c r="H33" s="16">
        <v>614468.81000000006</v>
      </c>
      <c r="I33" s="16">
        <f t="shared" si="6"/>
        <v>0</v>
      </c>
    </row>
    <row r="34" spans="2:9" x14ac:dyDescent="0.2">
      <c r="B34" s="13" t="s">
        <v>35</v>
      </c>
      <c r="C34" s="11"/>
      <c r="D34" s="15">
        <v>2086786</v>
      </c>
      <c r="E34" s="16">
        <v>163597.1</v>
      </c>
      <c r="F34" s="15">
        <f t="shared" si="8"/>
        <v>2250383.1</v>
      </c>
      <c r="G34" s="16">
        <v>2250383.1</v>
      </c>
      <c r="H34" s="16">
        <v>1948328.91</v>
      </c>
      <c r="I34" s="16">
        <f t="shared" si="6"/>
        <v>0</v>
      </c>
    </row>
    <row r="35" spans="2:9" x14ac:dyDescent="0.2">
      <c r="B35" s="13" t="s">
        <v>36</v>
      </c>
      <c r="C35" s="11"/>
      <c r="D35" s="15">
        <v>122015</v>
      </c>
      <c r="E35" s="16">
        <v>94146.28</v>
      </c>
      <c r="F35" s="15">
        <f t="shared" si="8"/>
        <v>216161.28</v>
      </c>
      <c r="G35" s="16">
        <v>216161.28</v>
      </c>
      <c r="H35" s="16">
        <v>199785.05</v>
      </c>
      <c r="I35" s="16">
        <f t="shared" si="6"/>
        <v>0</v>
      </c>
    </row>
    <row r="36" spans="2:9" x14ac:dyDescent="0.2">
      <c r="B36" s="13" t="s">
        <v>37</v>
      </c>
      <c r="C36" s="11"/>
      <c r="D36" s="15">
        <v>117251</v>
      </c>
      <c r="E36" s="16">
        <v>-40581.01</v>
      </c>
      <c r="F36" s="15">
        <f t="shared" si="8"/>
        <v>76669.989999999991</v>
      </c>
      <c r="G36" s="16">
        <v>76669.990000000005</v>
      </c>
      <c r="H36" s="16">
        <v>76669.990000000005</v>
      </c>
      <c r="I36" s="16">
        <f t="shared" si="6"/>
        <v>0</v>
      </c>
    </row>
    <row r="37" spans="2:9" x14ac:dyDescent="0.2">
      <c r="B37" s="13" t="s">
        <v>38</v>
      </c>
      <c r="C37" s="11"/>
      <c r="D37" s="15">
        <v>184558</v>
      </c>
      <c r="E37" s="16">
        <v>-40023.279999999999</v>
      </c>
      <c r="F37" s="15">
        <f t="shared" si="8"/>
        <v>144534.72</v>
      </c>
      <c r="G37" s="16">
        <v>144534.72</v>
      </c>
      <c r="H37" s="16">
        <v>144534.72</v>
      </c>
      <c r="I37" s="16">
        <f t="shared" si="6"/>
        <v>0</v>
      </c>
    </row>
    <row r="38" spans="2:9" x14ac:dyDescent="0.2">
      <c r="B38" s="13" t="s">
        <v>39</v>
      </c>
      <c r="C38" s="11"/>
      <c r="D38" s="15">
        <v>2336272</v>
      </c>
      <c r="E38" s="16">
        <v>272657.90000000002</v>
      </c>
      <c r="F38" s="15">
        <f t="shared" si="8"/>
        <v>2608929.9</v>
      </c>
      <c r="G38" s="16">
        <v>2551088.9</v>
      </c>
      <c r="H38" s="16">
        <v>2252898.9</v>
      </c>
      <c r="I38" s="16">
        <f t="shared" si="6"/>
        <v>57841</v>
      </c>
    </row>
    <row r="39" spans="2:9" ht="25.5" customHeight="1" x14ac:dyDescent="0.2">
      <c r="B39" s="37" t="s">
        <v>40</v>
      </c>
      <c r="C39" s="38"/>
      <c r="D39" s="15">
        <f t="shared" ref="D39:I39" si="9">SUM(D40:D48)</f>
        <v>28000</v>
      </c>
      <c r="E39" s="15">
        <f t="shared" si="9"/>
        <v>0</v>
      </c>
      <c r="F39" s="15">
        <f>SUM(F40:F48)</f>
        <v>28000</v>
      </c>
      <c r="G39" s="15">
        <f t="shared" si="9"/>
        <v>28000</v>
      </c>
      <c r="H39" s="15">
        <f t="shared" si="9"/>
        <v>28000</v>
      </c>
      <c r="I39" s="15">
        <f t="shared" si="9"/>
        <v>0</v>
      </c>
    </row>
    <row r="40" spans="2:9" x14ac:dyDescent="0.2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>
        <v>28000</v>
      </c>
      <c r="E42" s="16">
        <v>0</v>
      </c>
      <c r="F42" s="15">
        <f t="shared" si="10"/>
        <v>28000</v>
      </c>
      <c r="G42" s="16">
        <v>28000</v>
      </c>
      <c r="H42" s="16">
        <v>28000</v>
      </c>
      <c r="I42" s="16">
        <f t="shared" si="6"/>
        <v>0</v>
      </c>
    </row>
    <row r="43" spans="2:9" x14ac:dyDescent="0.2">
      <c r="B43" s="13" t="s">
        <v>44</v>
      </c>
      <c r="C43" s="11"/>
      <c r="D43" s="15"/>
      <c r="E43" s="16"/>
      <c r="F43" s="15">
        <f t="shared" si="10"/>
        <v>0</v>
      </c>
      <c r="G43" s="16"/>
      <c r="H43" s="16"/>
      <c r="I43" s="16">
        <f t="shared" si="6"/>
        <v>0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37" t="s">
        <v>50</v>
      </c>
      <c r="C49" s="38"/>
      <c r="D49" s="15">
        <f t="shared" ref="D49:I49" si="11">SUM(D50:D58)</f>
        <v>0</v>
      </c>
      <c r="E49" s="15">
        <f t="shared" si="11"/>
        <v>3382865.83</v>
      </c>
      <c r="F49" s="15">
        <f t="shared" si="11"/>
        <v>3382865.83</v>
      </c>
      <c r="G49" s="15">
        <f t="shared" si="11"/>
        <v>3382502.42</v>
      </c>
      <c r="H49" s="15">
        <f t="shared" si="11"/>
        <v>1995207.25</v>
      </c>
      <c r="I49" s="15">
        <f t="shared" si="11"/>
        <v>363.4100000000326</v>
      </c>
    </row>
    <row r="50" spans="2:9" x14ac:dyDescent="0.2">
      <c r="B50" s="13" t="s">
        <v>51</v>
      </c>
      <c r="C50" s="11"/>
      <c r="D50" s="15">
        <v>0</v>
      </c>
      <c r="E50" s="16">
        <v>830239.14</v>
      </c>
      <c r="F50" s="15">
        <f t="shared" si="10"/>
        <v>830239.14</v>
      </c>
      <c r="G50" s="16">
        <v>830195.31</v>
      </c>
      <c r="H50" s="16">
        <v>151024.15</v>
      </c>
      <c r="I50" s="16">
        <f t="shared" si="6"/>
        <v>43.82999999995809</v>
      </c>
    </row>
    <row r="51" spans="2:9" x14ac:dyDescent="0.2">
      <c r="B51" s="13" t="s">
        <v>52</v>
      </c>
      <c r="C51" s="11"/>
      <c r="D51" s="15">
        <v>0</v>
      </c>
      <c r="E51" s="16">
        <v>2319698.69</v>
      </c>
      <c r="F51" s="15">
        <f t="shared" si="10"/>
        <v>2319698.69</v>
      </c>
      <c r="G51" s="16">
        <v>2319379.11</v>
      </c>
      <c r="H51" s="16">
        <v>1844183.1</v>
      </c>
      <c r="I51" s="16">
        <f t="shared" si="6"/>
        <v>319.58000000007451</v>
      </c>
    </row>
    <row r="52" spans="2:9" x14ac:dyDescent="0.2">
      <c r="B52" s="13" t="s">
        <v>53</v>
      </c>
      <c r="C52" s="11"/>
      <c r="D52" s="15">
        <v>0</v>
      </c>
      <c r="E52" s="16">
        <v>232928</v>
      </c>
      <c r="F52" s="15">
        <f t="shared" si="10"/>
        <v>232928</v>
      </c>
      <c r="G52" s="16">
        <v>232928</v>
      </c>
      <c r="H52" s="16">
        <v>0</v>
      </c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>
        <v>0</v>
      </c>
      <c r="E58" s="16">
        <v>0</v>
      </c>
      <c r="F58" s="15">
        <f t="shared" si="10"/>
        <v>0</v>
      </c>
      <c r="G58" s="16">
        <v>0</v>
      </c>
      <c r="H58" s="16">
        <v>0</v>
      </c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37" t="s">
        <v>64</v>
      </c>
      <c r="C63" s="38"/>
      <c r="D63" s="15">
        <f>SUM(D64:D71)</f>
        <v>2887339</v>
      </c>
      <c r="E63" s="15">
        <f>SUM(E64:E71)</f>
        <v>-1983939.41</v>
      </c>
      <c r="F63" s="15">
        <f>F64+F65+F66+F67+F68+F70+F71</f>
        <v>903399.59000000008</v>
      </c>
      <c r="G63" s="15">
        <f>SUM(G64:G71)</f>
        <v>0</v>
      </c>
      <c r="H63" s="15">
        <f>SUM(H64:H71)</f>
        <v>0</v>
      </c>
      <c r="I63" s="16">
        <f t="shared" si="6"/>
        <v>903399.59000000008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>
        <v>2887339</v>
      </c>
      <c r="E71" s="16">
        <v>-1983939.41</v>
      </c>
      <c r="F71" s="15">
        <f t="shared" si="10"/>
        <v>903399.59000000008</v>
      </c>
      <c r="G71" s="16">
        <v>0</v>
      </c>
      <c r="H71" s="16">
        <v>0</v>
      </c>
      <c r="I71" s="16">
        <f t="shared" si="6"/>
        <v>903399.59000000008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28811778</v>
      </c>
      <c r="E85" s="21">
        <f>E86+E104+E94+E114+E124+E134+E138+E147+E151</f>
        <v>4596662</v>
      </c>
      <c r="F85" s="21">
        <f t="shared" si="12"/>
        <v>33408440</v>
      </c>
      <c r="G85" s="21">
        <f>G86+G104+G94+G114+G124+G134+G138+G147+G151</f>
        <v>32946039.889999997</v>
      </c>
      <c r="H85" s="21">
        <f>H86+H104+H94+H114+H124+H134+H138+H147+H151</f>
        <v>30416193.769999996</v>
      </c>
      <c r="I85" s="21">
        <f t="shared" si="12"/>
        <v>462400.11000000197</v>
      </c>
    </row>
    <row r="86" spans="2:9" x14ac:dyDescent="0.2">
      <c r="B86" s="3" t="s">
        <v>12</v>
      </c>
      <c r="C86" s="9"/>
      <c r="D86" s="15">
        <f>SUM(D87:D93)</f>
        <v>25751377</v>
      </c>
      <c r="E86" s="15">
        <f>SUM(E87:E93)</f>
        <v>1597217.9999999995</v>
      </c>
      <c r="F86" s="15">
        <f>SUM(F87:F93)</f>
        <v>27348595</v>
      </c>
      <c r="G86" s="15">
        <f>SUM(G87:G93)</f>
        <v>26889680.739999998</v>
      </c>
      <c r="H86" s="15">
        <f>SUM(H87:H93)</f>
        <v>26889680.739999998</v>
      </c>
      <c r="I86" s="16">
        <f t="shared" ref="I86:I149" si="13">F86-G86</f>
        <v>458914.26000000164</v>
      </c>
    </row>
    <row r="87" spans="2:9" x14ac:dyDescent="0.2">
      <c r="B87" s="13" t="s">
        <v>13</v>
      </c>
      <c r="C87" s="11"/>
      <c r="D87" s="15">
        <v>16426898</v>
      </c>
      <c r="E87" s="16">
        <v>2339799.5699999998</v>
      </c>
      <c r="F87" s="15">
        <f t="shared" ref="F87:F103" si="14">D87+E87</f>
        <v>18766697.57</v>
      </c>
      <c r="G87" s="16">
        <v>18543811.940000001</v>
      </c>
      <c r="H87" s="16">
        <v>18543811.940000001</v>
      </c>
      <c r="I87" s="16">
        <f t="shared" si="13"/>
        <v>222885.62999999896</v>
      </c>
    </row>
    <row r="88" spans="2:9" x14ac:dyDescent="0.2">
      <c r="B88" s="13" t="s">
        <v>14</v>
      </c>
      <c r="C88" s="11"/>
      <c r="D88" s="15">
        <v>0</v>
      </c>
      <c r="E88" s="16">
        <v>0</v>
      </c>
      <c r="F88" s="15">
        <f t="shared" si="14"/>
        <v>0</v>
      </c>
      <c r="G88" s="16">
        <v>0</v>
      </c>
      <c r="H88" s="16">
        <v>0</v>
      </c>
      <c r="I88" s="16">
        <f t="shared" si="13"/>
        <v>0</v>
      </c>
    </row>
    <row r="89" spans="2:9" x14ac:dyDescent="0.2">
      <c r="B89" s="13" t="s">
        <v>15</v>
      </c>
      <c r="C89" s="11"/>
      <c r="D89" s="15">
        <v>3005077</v>
      </c>
      <c r="E89" s="16">
        <v>463639.84</v>
      </c>
      <c r="F89" s="15">
        <f t="shared" si="14"/>
        <v>3468716.84</v>
      </c>
      <c r="G89" s="16">
        <v>3435099.24</v>
      </c>
      <c r="H89" s="16">
        <v>3435099.24</v>
      </c>
      <c r="I89" s="16">
        <f t="shared" si="13"/>
        <v>33617.599999999627</v>
      </c>
    </row>
    <row r="90" spans="2:9" x14ac:dyDescent="0.2">
      <c r="B90" s="13" t="s">
        <v>16</v>
      </c>
      <c r="C90" s="11"/>
      <c r="D90" s="15">
        <v>3201548</v>
      </c>
      <c r="E90" s="16">
        <v>349438.19</v>
      </c>
      <c r="F90" s="15">
        <f t="shared" si="14"/>
        <v>3550986.19</v>
      </c>
      <c r="G90" s="16">
        <v>3530020.16</v>
      </c>
      <c r="H90" s="16">
        <v>3530020.16</v>
      </c>
      <c r="I90" s="16">
        <f t="shared" si="13"/>
        <v>20966.029999999795</v>
      </c>
    </row>
    <row r="91" spans="2:9" x14ac:dyDescent="0.2">
      <c r="B91" s="13" t="s">
        <v>17</v>
      </c>
      <c r="C91" s="11"/>
      <c r="D91" s="15">
        <v>1644787</v>
      </c>
      <c r="E91" s="16">
        <v>-82592.600000000006</v>
      </c>
      <c r="F91" s="15">
        <f t="shared" si="14"/>
        <v>1562194.4</v>
      </c>
      <c r="G91" s="16">
        <v>1380749.4</v>
      </c>
      <c r="H91" s="16">
        <v>1380749.4</v>
      </c>
      <c r="I91" s="16">
        <f t="shared" si="13"/>
        <v>181445</v>
      </c>
    </row>
    <row r="92" spans="2:9" x14ac:dyDescent="0.2">
      <c r="B92" s="13" t="s">
        <v>18</v>
      </c>
      <c r="C92" s="11"/>
      <c r="D92" s="15">
        <v>1473067</v>
      </c>
      <c r="E92" s="16">
        <v>-1473067</v>
      </c>
      <c r="F92" s="15">
        <f t="shared" si="14"/>
        <v>0</v>
      </c>
      <c r="G92" s="16">
        <v>0</v>
      </c>
      <c r="H92" s="16">
        <v>0</v>
      </c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745477</v>
      </c>
      <c r="E94" s="15">
        <f>SUM(E95:E103)</f>
        <v>1097448.99</v>
      </c>
      <c r="F94" s="15">
        <f>SUM(F95:F103)</f>
        <v>1842925.99</v>
      </c>
      <c r="G94" s="15">
        <f>SUM(G95:G103)</f>
        <v>1842630.15</v>
      </c>
      <c r="H94" s="15">
        <f>SUM(H95:H103)</f>
        <v>735990.11</v>
      </c>
      <c r="I94" s="16">
        <f t="shared" si="13"/>
        <v>295.84000000008382</v>
      </c>
    </row>
    <row r="95" spans="2:9" x14ac:dyDescent="0.2">
      <c r="B95" s="13" t="s">
        <v>21</v>
      </c>
      <c r="C95" s="11"/>
      <c r="D95" s="15">
        <v>152690</v>
      </c>
      <c r="E95" s="16">
        <v>155331.98000000001</v>
      </c>
      <c r="F95" s="15">
        <f t="shared" si="14"/>
        <v>308021.98</v>
      </c>
      <c r="G95" s="16">
        <v>307853.07</v>
      </c>
      <c r="H95" s="16">
        <v>129704.97</v>
      </c>
      <c r="I95" s="16">
        <f t="shared" si="13"/>
        <v>168.90999999997439</v>
      </c>
    </row>
    <row r="96" spans="2:9" x14ac:dyDescent="0.2">
      <c r="B96" s="13" t="s">
        <v>22</v>
      </c>
      <c r="C96" s="11"/>
      <c r="D96" s="15">
        <v>49989</v>
      </c>
      <c r="E96" s="16">
        <v>22488.28</v>
      </c>
      <c r="F96" s="15">
        <f t="shared" si="14"/>
        <v>72477.279999999999</v>
      </c>
      <c r="G96" s="16">
        <v>72477.279999999999</v>
      </c>
      <c r="H96" s="16">
        <v>72477.279999999999</v>
      </c>
      <c r="I96" s="16">
        <f t="shared" si="13"/>
        <v>0</v>
      </c>
    </row>
    <row r="97" spans="2:9" x14ac:dyDescent="0.2">
      <c r="B97" s="13" t="s">
        <v>23</v>
      </c>
      <c r="C97" s="11"/>
      <c r="D97" s="15">
        <v>0</v>
      </c>
      <c r="E97" s="16">
        <v>8006.8</v>
      </c>
      <c r="F97" s="15">
        <f t="shared" si="14"/>
        <v>8006.8</v>
      </c>
      <c r="G97" s="16">
        <v>8006.8</v>
      </c>
      <c r="H97" s="16">
        <v>2578</v>
      </c>
      <c r="I97" s="16">
        <f t="shared" si="13"/>
        <v>0</v>
      </c>
    </row>
    <row r="98" spans="2:9" x14ac:dyDescent="0.2">
      <c r="B98" s="13" t="s">
        <v>24</v>
      </c>
      <c r="C98" s="11"/>
      <c r="D98" s="15">
        <v>119795</v>
      </c>
      <c r="E98" s="16">
        <v>420455.71</v>
      </c>
      <c r="F98" s="15">
        <f t="shared" si="14"/>
        <v>540250.71</v>
      </c>
      <c r="G98" s="16">
        <v>540249.74</v>
      </c>
      <c r="H98" s="16">
        <v>133599.44</v>
      </c>
      <c r="I98" s="16">
        <f t="shared" si="13"/>
        <v>0.96999999997206032</v>
      </c>
    </row>
    <row r="99" spans="2:9" x14ac:dyDescent="0.2">
      <c r="B99" s="13" t="s">
        <v>25</v>
      </c>
      <c r="C99" s="11"/>
      <c r="D99" s="15">
        <v>239446</v>
      </c>
      <c r="E99" s="16">
        <v>88561.83</v>
      </c>
      <c r="F99" s="15">
        <f t="shared" si="14"/>
        <v>328007.83</v>
      </c>
      <c r="G99" s="16">
        <v>328007.32</v>
      </c>
      <c r="H99" s="16">
        <v>157962.73000000001</v>
      </c>
      <c r="I99" s="16">
        <f t="shared" si="13"/>
        <v>0.51000000000931323</v>
      </c>
    </row>
    <row r="100" spans="2:9" x14ac:dyDescent="0.2">
      <c r="B100" s="13" t="s">
        <v>26</v>
      </c>
      <c r="C100" s="11"/>
      <c r="D100" s="15">
        <v>0</v>
      </c>
      <c r="E100" s="16">
        <v>37802.730000000003</v>
      </c>
      <c r="F100" s="15">
        <f t="shared" si="14"/>
        <v>37802.730000000003</v>
      </c>
      <c r="G100" s="16">
        <v>37802.730000000003</v>
      </c>
      <c r="H100" s="16">
        <v>37802.730000000003</v>
      </c>
      <c r="I100" s="16">
        <f t="shared" si="13"/>
        <v>0</v>
      </c>
    </row>
    <row r="101" spans="2:9" x14ac:dyDescent="0.2">
      <c r="B101" s="13" t="s">
        <v>27</v>
      </c>
      <c r="C101" s="11"/>
      <c r="D101" s="15">
        <v>77027</v>
      </c>
      <c r="E101" s="16">
        <v>156263.16</v>
      </c>
      <c r="F101" s="15">
        <f t="shared" si="14"/>
        <v>233290.16</v>
      </c>
      <c r="G101" s="16">
        <v>233219.41</v>
      </c>
      <c r="H101" s="16">
        <v>79321.070000000007</v>
      </c>
      <c r="I101" s="16">
        <f t="shared" si="13"/>
        <v>70.75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>
        <v>106530</v>
      </c>
      <c r="E103" s="16">
        <v>208538.5</v>
      </c>
      <c r="F103" s="15">
        <f t="shared" si="14"/>
        <v>315068.5</v>
      </c>
      <c r="G103" s="16">
        <v>315013.8</v>
      </c>
      <c r="H103" s="16">
        <v>122543.89</v>
      </c>
      <c r="I103" s="16">
        <f t="shared" si="13"/>
        <v>54.700000000011642</v>
      </c>
    </row>
    <row r="104" spans="2:9" x14ac:dyDescent="0.2">
      <c r="B104" s="3" t="s">
        <v>30</v>
      </c>
      <c r="C104" s="9"/>
      <c r="D104" s="15">
        <f>SUM(D105:D113)</f>
        <v>2314924</v>
      </c>
      <c r="E104" s="15">
        <f>SUM(E105:E113)</f>
        <v>1861995.01</v>
      </c>
      <c r="F104" s="15">
        <f>SUM(F105:F113)</f>
        <v>4176919.0100000002</v>
      </c>
      <c r="G104" s="15">
        <f>SUM(G105:G113)</f>
        <v>4173729</v>
      </c>
      <c r="H104" s="15">
        <f>SUM(H105:H113)</f>
        <v>2750522.92</v>
      </c>
      <c r="I104" s="16">
        <f t="shared" si="13"/>
        <v>3190.0100000002421</v>
      </c>
    </row>
    <row r="105" spans="2:9" x14ac:dyDescent="0.2">
      <c r="B105" s="13" t="s">
        <v>31</v>
      </c>
      <c r="C105" s="11"/>
      <c r="D105" s="15">
        <v>389301</v>
      </c>
      <c r="E105" s="16">
        <v>74033.440000000002</v>
      </c>
      <c r="F105" s="16">
        <f>D105+E105</f>
        <v>463334.44</v>
      </c>
      <c r="G105" s="16">
        <v>463334.44</v>
      </c>
      <c r="H105" s="16">
        <v>443288.25</v>
      </c>
      <c r="I105" s="16">
        <f t="shared" si="13"/>
        <v>0</v>
      </c>
    </row>
    <row r="106" spans="2:9" x14ac:dyDescent="0.2">
      <c r="B106" s="13" t="s">
        <v>32</v>
      </c>
      <c r="C106" s="11"/>
      <c r="D106" s="15">
        <v>100440</v>
      </c>
      <c r="E106" s="16">
        <v>816067.68</v>
      </c>
      <c r="F106" s="16">
        <f t="shared" ref="F106:F113" si="15">D106+E106</f>
        <v>916507.68</v>
      </c>
      <c r="G106" s="16">
        <v>916507.68</v>
      </c>
      <c r="H106" s="16">
        <v>116507.67</v>
      </c>
      <c r="I106" s="16">
        <f t="shared" si="13"/>
        <v>0</v>
      </c>
    </row>
    <row r="107" spans="2:9" x14ac:dyDescent="0.2">
      <c r="B107" s="13" t="s">
        <v>33</v>
      </c>
      <c r="C107" s="11"/>
      <c r="D107" s="15">
        <v>668811</v>
      </c>
      <c r="E107" s="16">
        <v>1054675.96</v>
      </c>
      <c r="F107" s="16">
        <f t="shared" si="15"/>
        <v>1723486.96</v>
      </c>
      <c r="G107" s="16">
        <v>1720296.96</v>
      </c>
      <c r="H107" s="16">
        <v>1416845.97</v>
      </c>
      <c r="I107" s="16">
        <f t="shared" si="13"/>
        <v>3190</v>
      </c>
    </row>
    <row r="108" spans="2:9" x14ac:dyDescent="0.2">
      <c r="B108" s="13" t="s">
        <v>34</v>
      </c>
      <c r="C108" s="11"/>
      <c r="D108" s="15">
        <v>141502</v>
      </c>
      <c r="E108" s="16">
        <v>-116061.25</v>
      </c>
      <c r="F108" s="16">
        <f t="shared" si="15"/>
        <v>25440.75</v>
      </c>
      <c r="G108" s="16">
        <v>25440.75</v>
      </c>
      <c r="H108" s="16">
        <v>25440.75</v>
      </c>
      <c r="I108" s="16">
        <f t="shared" si="13"/>
        <v>0</v>
      </c>
    </row>
    <row r="109" spans="2:9" x14ac:dyDescent="0.2">
      <c r="B109" s="13" t="s">
        <v>35</v>
      </c>
      <c r="C109" s="11"/>
      <c r="D109" s="15">
        <v>662036</v>
      </c>
      <c r="E109" s="16">
        <v>38473.74</v>
      </c>
      <c r="F109" s="16">
        <f t="shared" si="15"/>
        <v>700509.74</v>
      </c>
      <c r="G109" s="16">
        <v>700509.73</v>
      </c>
      <c r="H109" s="16">
        <v>417177.09</v>
      </c>
      <c r="I109" s="16">
        <f t="shared" si="13"/>
        <v>1.0000000009313226E-2</v>
      </c>
    </row>
    <row r="110" spans="2:9" x14ac:dyDescent="0.2">
      <c r="B110" s="13" t="s">
        <v>36</v>
      </c>
      <c r="C110" s="11"/>
      <c r="D110" s="15">
        <v>56225</v>
      </c>
      <c r="E110" s="16">
        <v>73468.039999999994</v>
      </c>
      <c r="F110" s="16">
        <f t="shared" si="15"/>
        <v>129693.04</v>
      </c>
      <c r="G110" s="16">
        <v>129693.04</v>
      </c>
      <c r="H110" s="16">
        <v>113316.79</v>
      </c>
      <c r="I110" s="16">
        <f t="shared" si="13"/>
        <v>0</v>
      </c>
    </row>
    <row r="111" spans="2:9" x14ac:dyDescent="0.2">
      <c r="B111" s="13" t="s">
        <v>37</v>
      </c>
      <c r="C111" s="11"/>
      <c r="D111" s="15">
        <v>117251</v>
      </c>
      <c r="E111" s="16">
        <v>-40580.97</v>
      </c>
      <c r="F111" s="16">
        <f t="shared" si="15"/>
        <v>76670.03</v>
      </c>
      <c r="G111" s="16">
        <v>76670.03</v>
      </c>
      <c r="H111" s="16">
        <v>76670.03</v>
      </c>
      <c r="I111" s="16">
        <f t="shared" si="13"/>
        <v>0</v>
      </c>
    </row>
    <row r="112" spans="2:9" x14ac:dyDescent="0.2">
      <c r="B112" s="13" t="s">
        <v>38</v>
      </c>
      <c r="C112" s="11"/>
      <c r="D112" s="15">
        <v>144558</v>
      </c>
      <c r="E112" s="16">
        <v>-40023.279999999999</v>
      </c>
      <c r="F112" s="16">
        <f t="shared" si="15"/>
        <v>104534.72</v>
      </c>
      <c r="G112" s="16">
        <v>104534.72</v>
      </c>
      <c r="H112" s="16">
        <v>104534.72</v>
      </c>
      <c r="I112" s="16">
        <f t="shared" si="13"/>
        <v>0</v>
      </c>
    </row>
    <row r="113" spans="2:9" x14ac:dyDescent="0.2">
      <c r="B113" s="13" t="s">
        <v>39</v>
      </c>
      <c r="C113" s="11"/>
      <c r="D113" s="15">
        <v>34800</v>
      </c>
      <c r="E113" s="16">
        <v>1941.65</v>
      </c>
      <c r="F113" s="16">
        <f t="shared" si="15"/>
        <v>36741.65</v>
      </c>
      <c r="G113" s="16">
        <v>36741.65</v>
      </c>
      <c r="H113" s="16">
        <v>36741.65</v>
      </c>
      <c r="I113" s="16">
        <f t="shared" si="13"/>
        <v>0</v>
      </c>
    </row>
    <row r="114" spans="2:9" ht="25.5" customHeight="1" x14ac:dyDescent="0.2">
      <c r="B114" s="37" t="s">
        <v>40</v>
      </c>
      <c r="C114" s="38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40000</v>
      </c>
      <c r="F124" s="15">
        <f>SUM(F125:F133)</f>
        <v>40000</v>
      </c>
      <c r="G124" s="15">
        <f>SUM(G125:G133)</f>
        <v>40000</v>
      </c>
      <c r="H124" s="15">
        <f>SUM(H125:H133)</f>
        <v>40000</v>
      </c>
      <c r="I124" s="16">
        <f t="shared" si="13"/>
        <v>0</v>
      </c>
    </row>
    <row r="125" spans="2:9" x14ac:dyDescent="0.2">
      <c r="B125" s="13" t="s">
        <v>51</v>
      </c>
      <c r="C125" s="11"/>
      <c r="D125" s="15">
        <v>0</v>
      </c>
      <c r="E125" s="16">
        <v>40000</v>
      </c>
      <c r="F125" s="16">
        <f>D125+E125</f>
        <v>40000</v>
      </c>
      <c r="G125" s="16">
        <v>40000</v>
      </c>
      <c r="H125" s="16">
        <v>40000</v>
      </c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75160673</v>
      </c>
      <c r="E160" s="14">
        <f t="shared" si="21"/>
        <v>9943532.6600000001</v>
      </c>
      <c r="F160" s="14">
        <f t="shared" si="21"/>
        <v>85104205.659999996</v>
      </c>
      <c r="G160" s="14">
        <f t="shared" si="21"/>
        <v>80577137.969999999</v>
      </c>
      <c r="H160" s="14">
        <f t="shared" si="21"/>
        <v>74603142.579999998</v>
      </c>
      <c r="I160" s="14">
        <f t="shared" si="21"/>
        <v>4527067.6900000013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I7:I9"/>
    <mergeCell ref="D7:H8"/>
    <mergeCell ref="B39:C39"/>
    <mergeCell ref="B49:C49"/>
    <mergeCell ref="B63:C63"/>
    <mergeCell ref="B114:C114"/>
    <mergeCell ref="B7:C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Contabilidad</cp:lastModifiedBy>
  <cp:lastPrinted>2016-12-20T19:53:14Z</cp:lastPrinted>
  <dcterms:created xsi:type="dcterms:W3CDTF">2016-10-11T20:25:15Z</dcterms:created>
  <dcterms:modified xsi:type="dcterms:W3CDTF">2025-01-14T20:24:34Z</dcterms:modified>
</cp:coreProperties>
</file>