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UANITA\PÁGINA UTEC\2022\5.-LEY DE DISCIPLINA FINANCIERA\5.-ESTADO ANALÍTICO DE INGRESOS DETALLADO\4° TRIMESTRE\"/>
    </mc:Choice>
  </mc:AlternateContent>
  <bookViews>
    <workbookView xWindow="0" yWindow="0" windowWidth="28800" windowHeight="12030"/>
  </bookViews>
  <sheets>
    <sheet name="EAID" sheetId="1" r:id="rId1"/>
  </sheets>
  <definedNames>
    <definedName name="_xlnm.Print_Area" localSheetId="0">EAID!$A$1:$I$88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1" l="1"/>
  <c r="G78" i="1"/>
  <c r="E78" i="1"/>
  <c r="D78" i="1"/>
  <c r="I78" i="1" s="1"/>
  <c r="I76" i="1"/>
  <c r="F76" i="1"/>
  <c r="F78" i="1" s="1"/>
  <c r="I75" i="1"/>
  <c r="F75" i="1"/>
  <c r="I70" i="1"/>
  <c r="I69" i="1" s="1"/>
  <c r="F70" i="1"/>
  <c r="H69" i="1"/>
  <c r="G69" i="1"/>
  <c r="F69" i="1"/>
  <c r="E69" i="1"/>
  <c r="D69" i="1"/>
  <c r="I65" i="1"/>
  <c r="F65" i="1"/>
  <c r="I63" i="1"/>
  <c r="F63" i="1"/>
  <c r="I62" i="1"/>
  <c r="F62" i="1"/>
  <c r="I61" i="1"/>
  <c r="H61" i="1"/>
  <c r="G61" i="1"/>
  <c r="F61" i="1"/>
  <c r="E61" i="1"/>
  <c r="D61" i="1"/>
  <c r="I59" i="1"/>
  <c r="F59" i="1"/>
  <c r="I58" i="1"/>
  <c r="I56" i="1" s="1"/>
  <c r="F58" i="1"/>
  <c r="I57" i="1"/>
  <c r="F57" i="1"/>
  <c r="H56" i="1"/>
  <c r="H67" i="1" s="1"/>
  <c r="G56" i="1"/>
  <c r="G67" i="1" s="1"/>
  <c r="G72" i="1" s="1"/>
  <c r="F56" i="1"/>
  <c r="F67" i="1" s="1"/>
  <c r="E56" i="1"/>
  <c r="E67" i="1" s="1"/>
  <c r="E72" i="1" s="1"/>
  <c r="D56" i="1"/>
  <c r="D67" i="1" s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F47" i="1" s="1"/>
  <c r="I48" i="1"/>
  <c r="F48" i="1"/>
  <c r="H47" i="1"/>
  <c r="G47" i="1"/>
  <c r="I47" i="1" s="1"/>
  <c r="E47" i="1"/>
  <c r="D47" i="1"/>
  <c r="H42" i="1"/>
  <c r="H72" i="1" s="1"/>
  <c r="G42" i="1"/>
  <c r="F42" i="1"/>
  <c r="F72" i="1" s="1"/>
  <c r="E42" i="1"/>
  <c r="D42" i="1"/>
  <c r="D72" i="1" s="1"/>
  <c r="F39" i="1"/>
  <c r="I39" i="1" s="1"/>
  <c r="F37" i="1"/>
  <c r="I37" i="1" s="1"/>
  <c r="H36" i="1"/>
  <c r="G36" i="1"/>
  <c r="F36" i="1"/>
  <c r="E36" i="1"/>
  <c r="D36" i="1"/>
  <c r="I36" i="1" s="1"/>
  <c r="F34" i="1"/>
  <c r="I34" i="1" s="1"/>
  <c r="F33" i="1"/>
  <c r="I33" i="1" s="1"/>
  <c r="F32" i="1"/>
  <c r="I32" i="1" s="1"/>
  <c r="F31" i="1"/>
  <c r="I31" i="1" s="1"/>
  <c r="F30" i="1"/>
  <c r="I30" i="1" s="1"/>
  <c r="H29" i="1"/>
  <c r="G29" i="1"/>
  <c r="F29" i="1"/>
  <c r="E29" i="1"/>
  <c r="D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F19" i="1"/>
  <c r="I19" i="1" s="1"/>
  <c r="F18" i="1"/>
  <c r="I18" i="1" s="1"/>
  <c r="H17" i="1"/>
  <c r="G17" i="1"/>
  <c r="F17" i="1"/>
  <c r="E17" i="1"/>
  <c r="D17" i="1"/>
  <c r="I17" i="1" s="1"/>
  <c r="F15" i="1"/>
  <c r="I15" i="1" s="1"/>
  <c r="F13" i="1"/>
  <c r="I13" i="1" s="1"/>
  <c r="F12" i="1"/>
  <c r="I12" i="1" s="1"/>
  <c r="F11" i="1"/>
  <c r="I11" i="1" s="1"/>
  <c r="F10" i="1"/>
  <c r="I10" i="1" s="1"/>
  <c r="I67" i="1" l="1"/>
  <c r="I42" i="1"/>
  <c r="I72" i="1" l="1"/>
  <c r="I44" i="1"/>
</calcChain>
</file>

<file path=xl/sharedStrings.xml><?xml version="1.0" encoding="utf-8"?>
<sst xmlns="http://schemas.openxmlformats.org/spreadsheetml/2006/main" count="74" uniqueCount="74">
  <si>
    <t xml:space="preserve">Universidad Tecnológica de Tulancingo </t>
  </si>
  <si>
    <t>Estado Analítico de Ingresos Detallado - LDF</t>
  </si>
  <si>
    <t>Del 1 de enero al 31 de diciembre 2022</t>
  </si>
  <si>
    <t>(PESOS)</t>
  </si>
  <si>
    <t xml:space="preserve">Concepto                                                                                                                                                                                </t>
  </si>
  <si>
    <t xml:space="preserve">Ingresos </t>
  </si>
  <si>
    <t xml:space="preserve">Diferencia            </t>
  </si>
  <si>
    <t xml:space="preserve">Aprobado             </t>
  </si>
  <si>
    <t xml:space="preserve">Ampliaciones/ (Reducciones) </t>
  </si>
  <si>
    <t xml:space="preserve">Modificado </t>
  </si>
  <si>
    <t>Devengado</t>
  </si>
  <si>
    <t xml:space="preserve">Pagado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</si>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</sst>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color rgb="FF00B05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9243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Protection="1"/>
    <xf numFmtId="0" fontId="2" fillId="0" borderId="1" xfId="0" applyFont="1" applyFill="1" applyBorder="1" applyAlignment="1" applyProtection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164" fontId="4" fillId="2" borderId="5" xfId="1" applyNumberFormat="1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center" vertical="center" wrapText="1"/>
    </xf>
    <xf numFmtId="164" fontId="4" fillId="2" borderId="7" xfId="1" applyNumberFormat="1" applyFont="1" applyFill="1" applyBorder="1" applyAlignment="1">
      <alignment horizontal="center" vertical="center" wrapText="1"/>
    </xf>
    <xf numFmtId="164" fontId="4" fillId="2" borderId="8" xfId="1" applyNumberFormat="1" applyFont="1" applyFill="1" applyBorder="1" applyAlignment="1">
      <alignment horizontal="center" vertical="center" wrapText="1"/>
    </xf>
    <xf numFmtId="0" fontId="5" fillId="0" borderId="0" xfId="0" applyFont="1" applyFill="1" applyProtection="1"/>
    <xf numFmtId="164" fontId="4" fillId="2" borderId="9" xfId="1" applyNumberFormat="1" applyFont="1" applyFill="1" applyBorder="1" applyAlignment="1">
      <alignment horizontal="center" vertical="center" wrapText="1"/>
    </xf>
    <xf numFmtId="164" fontId="4" fillId="2" borderId="0" xfId="1" applyNumberFormat="1" applyFont="1" applyFill="1" applyBorder="1" applyAlignment="1">
      <alignment horizontal="center" vertical="center" wrapText="1"/>
    </xf>
    <xf numFmtId="164" fontId="4" fillId="2" borderId="10" xfId="1" applyNumberFormat="1" applyFont="1" applyFill="1" applyBorder="1" applyAlignment="1">
      <alignment horizontal="center" vertical="center" wrapText="1"/>
    </xf>
    <xf numFmtId="164" fontId="4" fillId="2" borderId="11" xfId="1" applyNumberFormat="1" applyFont="1" applyFill="1" applyBorder="1" applyAlignment="1">
      <alignment horizontal="center" vertical="center" wrapText="1"/>
    </xf>
    <xf numFmtId="164" fontId="4" fillId="2" borderId="12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2" borderId="13" xfId="1" applyNumberFormat="1" applyFont="1" applyFill="1" applyBorder="1" applyAlignment="1">
      <alignment horizontal="center" vertical="center" wrapText="1"/>
    </xf>
    <xf numFmtId="164" fontId="4" fillId="2" borderId="14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indent="1"/>
    </xf>
    <xf numFmtId="0" fontId="6" fillId="0" borderId="3" xfId="0" applyFont="1" applyFill="1" applyBorder="1" applyAlignment="1" applyProtection="1">
      <alignment horizontal="left" vertical="center" indent="1"/>
    </xf>
    <xf numFmtId="0" fontId="6" fillId="0" borderId="4" xfId="0" applyFont="1" applyFill="1" applyBorder="1" applyAlignment="1" applyProtection="1">
      <alignment horizontal="left" vertical="center" indent="1"/>
    </xf>
    <xf numFmtId="4" fontId="7" fillId="0" borderId="10" xfId="0" applyNumberFormat="1" applyFont="1" applyFill="1" applyBorder="1" applyAlignment="1" applyProtection="1">
      <alignment horizontal="right" vertical="center"/>
    </xf>
    <xf numFmtId="43" fontId="7" fillId="0" borderId="10" xfId="0" applyNumberFormat="1" applyFont="1" applyFill="1" applyBorder="1" applyAlignment="1" applyProtection="1">
      <alignment horizontal="right" vertical="center"/>
    </xf>
    <xf numFmtId="4" fontId="7" fillId="0" borderId="10" xfId="0" applyNumberFormat="1" applyFont="1" applyFill="1" applyBorder="1" applyAlignment="1" applyProtection="1">
      <alignment vertical="center"/>
    </xf>
    <xf numFmtId="0" fontId="6" fillId="0" borderId="9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4" fontId="7" fillId="0" borderId="11" xfId="0" applyNumberFormat="1" applyFont="1" applyFill="1" applyBorder="1" applyAlignment="1" applyProtection="1">
      <alignment horizontal="right" vertical="center"/>
    </xf>
    <xf numFmtId="0" fontId="7" fillId="0" borderId="9" xfId="0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/>
    </xf>
    <xf numFmtId="0" fontId="6" fillId="0" borderId="15" xfId="0" applyFont="1" applyFill="1" applyBorder="1" applyAlignment="1" applyProtection="1">
      <alignment horizontal="left" vertical="center"/>
    </xf>
    <xf numFmtId="4" fontId="6" fillId="0" borderId="10" xfId="2" applyNumberFormat="1" applyFont="1" applyFill="1" applyBorder="1" applyAlignment="1" applyProtection="1">
      <alignment horizontal="right" vertical="center" indent="1"/>
      <protection locked="0"/>
    </xf>
    <xf numFmtId="4" fontId="6" fillId="0" borderId="10" xfId="0" applyNumberFormat="1" applyFont="1" applyFill="1" applyBorder="1" applyAlignment="1" applyProtection="1">
      <alignment horizontal="right" vertical="center" indent="1"/>
    </xf>
    <xf numFmtId="4" fontId="6" fillId="0" borderId="10" xfId="2" applyNumberFormat="1" applyFont="1" applyFill="1" applyBorder="1" applyAlignment="1" applyProtection="1">
      <alignment horizontal="right" vertical="center" indent="1"/>
    </xf>
    <xf numFmtId="4" fontId="6" fillId="0" borderId="16" xfId="2" applyNumberFormat="1" applyFont="1" applyFill="1" applyBorder="1" applyAlignment="1" applyProtection="1">
      <alignment horizontal="right" vertical="center" indent="1"/>
    </xf>
    <xf numFmtId="0" fontId="7" fillId="0" borderId="0" xfId="0" applyFont="1" applyFill="1" applyAlignment="1" applyProtection="1">
      <alignment horizontal="left" vertical="center"/>
    </xf>
    <xf numFmtId="0" fontId="7" fillId="0" borderId="15" xfId="0" applyFont="1" applyFill="1" applyBorder="1" applyAlignment="1" applyProtection="1">
      <alignment horizontal="left" vertical="center"/>
    </xf>
    <xf numFmtId="4" fontId="7" fillId="0" borderId="10" xfId="2" applyNumberFormat="1" applyFont="1" applyFill="1" applyBorder="1" applyAlignment="1" applyProtection="1">
      <alignment horizontal="right" vertical="center" indent="1"/>
      <protection locked="0"/>
    </xf>
    <xf numFmtId="4" fontId="7" fillId="0" borderId="10" xfId="0" applyNumberFormat="1" applyFont="1" applyFill="1" applyBorder="1" applyAlignment="1" applyProtection="1">
      <alignment horizontal="right" vertical="center" indent="1"/>
    </xf>
    <xf numFmtId="4" fontId="7" fillId="0" borderId="10" xfId="2" applyNumberFormat="1" applyFont="1" applyFill="1" applyBorder="1" applyAlignment="1" applyProtection="1">
      <alignment horizontal="right" vertical="center" indent="1"/>
    </xf>
    <xf numFmtId="4" fontId="7" fillId="0" borderId="10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Border="1" applyAlignment="1" applyProtection="1">
      <alignment horizontal="left" vertical="center"/>
    </xf>
    <xf numFmtId="4" fontId="6" fillId="0" borderId="10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Border="1" applyAlignment="1" applyProtection="1">
      <alignment horizontal="left" vertical="center"/>
    </xf>
    <xf numFmtId="0" fontId="6" fillId="0" borderId="9" xfId="0" applyFont="1" applyFill="1" applyBorder="1" applyAlignment="1" applyProtection="1">
      <alignment horizontal="left" vertical="center" indent="1"/>
    </xf>
    <xf numFmtId="0" fontId="6" fillId="0" borderId="0" xfId="0" applyFont="1" applyFill="1" applyBorder="1" applyAlignment="1" applyProtection="1">
      <alignment horizontal="left" vertical="center" indent="1"/>
    </xf>
    <xf numFmtId="0" fontId="6" fillId="0" borderId="15" xfId="0" applyFont="1" applyFill="1" applyBorder="1" applyAlignment="1" applyProtection="1">
      <alignment horizontal="left" vertical="center" indent="1"/>
    </xf>
    <xf numFmtId="0" fontId="6" fillId="0" borderId="9" xfId="0" applyFont="1" applyFill="1" applyBorder="1" applyAlignment="1" applyProtection="1">
      <alignment horizontal="left" vertical="center"/>
    </xf>
    <xf numFmtId="0" fontId="7" fillId="0" borderId="15" xfId="0" applyFont="1" applyFill="1" applyBorder="1" applyAlignment="1" applyProtection="1">
      <alignment horizontal="left" vertical="center" wrapText="1"/>
    </xf>
    <xf numFmtId="4" fontId="7" fillId="0" borderId="11" xfId="0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Border="1" applyProtection="1"/>
    <xf numFmtId="0" fontId="7" fillId="0" borderId="10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horizontal="left" vertical="center"/>
    </xf>
    <xf numFmtId="0" fontId="7" fillId="0" borderId="15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horizontal="left" vertical="center" wrapText="1"/>
    </xf>
    <xf numFmtId="0" fontId="7" fillId="0" borderId="15" xfId="0" applyFont="1" applyFill="1" applyBorder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top"/>
    </xf>
    <xf numFmtId="0" fontId="6" fillId="0" borderId="15" xfId="0" applyFont="1" applyFill="1" applyBorder="1" applyAlignment="1" applyProtection="1">
      <alignment horizontal="left" vertical="top"/>
    </xf>
    <xf numFmtId="4" fontId="2" fillId="0" borderId="10" xfId="2" applyNumberFormat="1" applyFont="1" applyFill="1" applyBorder="1" applyAlignment="1" applyProtection="1">
      <alignment horizontal="right" vertical="center" indent="1"/>
    </xf>
    <xf numFmtId="0" fontId="7" fillId="0" borderId="12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left" vertical="center"/>
    </xf>
    <xf numFmtId="0" fontId="7" fillId="0" borderId="17" xfId="0" applyFont="1" applyFill="1" applyBorder="1" applyAlignment="1" applyProtection="1">
      <alignment horizontal="left" vertical="center"/>
    </xf>
    <xf numFmtId="4" fontId="7" fillId="0" borderId="13" xfId="0" applyNumberFormat="1" applyFont="1" applyFill="1" applyBorder="1" applyAlignment="1" applyProtection="1">
      <alignment horizontal="right" vertical="center" inden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1114425</xdr:colOff>
      <xdr:row>80</xdr:row>
      <xdr:rowOff>0</xdr:rowOff>
    </xdr:from>
    <xdr:to>
      <xdr:col>3</xdr:col>
      <xdr:colOff>843375</xdr:colOff>
      <xdr:row>88</xdr:row>
      <xdr:rowOff>0</xdr:rowOff>
    </xdr:to>
    <xdr:sp macro="" textlink="" fLocksText="0">
      <xdr:nvSpPr>
        <xdr:cNvPr id="2" name="3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24050" y="17706975"/>
          <a:ext cx="4615275" cy="1295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 José Antonio Zamora Guido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1100"/>
        </a:p>
      </xdr:txBody>
    </xdr:sp>
    <xdr:clientData/>
  </xdr:twoCellAnchor>
  <xdr:twoCellAnchor>
    <xdr:from>
      <xdr:col>3</xdr:col>
      <xdr:colOff>907045</xdr:colOff>
      <xdr:row>80</xdr:row>
      <xdr:rowOff>19050</xdr:rowOff>
    </xdr:from>
    <xdr:to>
      <xdr:col>7</xdr:col>
      <xdr:colOff>464545</xdr:colOff>
      <xdr:row>88</xdr:row>
      <xdr:rowOff>0</xdr:rowOff>
    </xdr:to>
    <xdr:sp macro="" textlink="" fLocksText="0">
      <xdr:nvSpPr>
        <xdr:cNvPr id="3" name="4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602995" y="17726025"/>
          <a:ext cx="5082000" cy="1276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José Humberto Angeles Hernánadez </a:t>
          </a:r>
          <a:endParaRPr lang="es-MX">
            <a:effectLst/>
          </a:endParaRPr>
        </a:p>
        <a:p>
          <a:pPr algn="ctr"/>
          <a:r>
            <a:rPr lang="es-MX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Administración y Finanzas</a:t>
          </a:r>
          <a:endParaRPr lang="es-MX">
            <a:effectLst/>
          </a:endParaRPr>
        </a:p>
      </xdr:txBody>
    </xdr:sp>
    <xdr:clientData/>
  </xdr:twoCellAnchor>
  <xdr:twoCellAnchor>
    <xdr:from>
      <xdr:col>2</xdr:col>
      <xdr:colOff>1995486</xdr:colOff>
      <xdr:row>85</xdr:row>
      <xdr:rowOff>59532</xdr:rowOff>
    </xdr:from>
    <xdr:to>
      <xdr:col>2</xdr:col>
      <xdr:colOff>4662486</xdr:colOff>
      <xdr:row>85</xdr:row>
      <xdr:rowOff>59532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2805111" y="18576132"/>
          <a:ext cx="2667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445216</xdr:colOff>
      <xdr:row>85</xdr:row>
      <xdr:rowOff>40482</xdr:rowOff>
    </xdr:from>
    <xdr:to>
      <xdr:col>6</xdr:col>
      <xdr:colOff>730966</xdr:colOff>
      <xdr:row>85</xdr:row>
      <xdr:rowOff>40482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7522291" y="18557082"/>
          <a:ext cx="304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zoomScale="85" zoomScaleNormal="85" workbookViewId="0">
      <selection activeCell="A3" sqref="A3:I3"/>
    </sheetView>
  </sheetViews>
  <sheetFormatPr baseColWidth="10" defaultColWidth="11" defaultRowHeight="12.75" x14ac:dyDescent="0.2"/>
  <cols>
    <col min="1" max="1" width="4.85546875" style="14" customWidth="1"/>
    <col min="2" max="2" width="7.28515625" style="14" customWidth="1"/>
    <col min="3" max="3" width="73.28515625" style="14" customWidth="1"/>
    <col min="4" max="8" width="20.7109375" style="14" customWidth="1"/>
    <col min="9" max="9" width="17.85546875" style="14" customWidth="1"/>
    <col min="10" max="246" width="11" style="14"/>
    <col min="247" max="247" width="4.85546875" style="14" customWidth="1"/>
    <col min="248" max="248" width="7.28515625" style="14" customWidth="1"/>
    <col min="249" max="249" width="73.28515625" style="14" customWidth="1"/>
    <col min="250" max="254" width="20.7109375" style="14" customWidth="1"/>
    <col min="255" max="255" width="17.85546875" style="14" customWidth="1"/>
    <col min="256" max="502" width="11" style="14"/>
    <col min="503" max="503" width="4.85546875" style="14" customWidth="1"/>
    <col min="504" max="504" width="7.28515625" style="14" customWidth="1"/>
    <col min="505" max="505" width="73.28515625" style="14" customWidth="1"/>
    <col min="506" max="510" width="20.7109375" style="14" customWidth="1"/>
    <col min="511" max="511" width="17.85546875" style="14" customWidth="1"/>
    <col min="512" max="758" width="11" style="14"/>
    <col min="759" max="759" width="4.85546875" style="14" customWidth="1"/>
    <col min="760" max="760" width="7.28515625" style="14" customWidth="1"/>
    <col min="761" max="761" width="73.28515625" style="14" customWidth="1"/>
    <col min="762" max="766" width="20.7109375" style="14" customWidth="1"/>
    <col min="767" max="767" width="17.85546875" style="14" customWidth="1"/>
    <col min="768" max="1014" width="11" style="14"/>
    <col min="1015" max="1015" width="4.85546875" style="14" customWidth="1"/>
    <col min="1016" max="1016" width="7.28515625" style="14" customWidth="1"/>
    <col min="1017" max="1017" width="73.28515625" style="14" customWidth="1"/>
    <col min="1018" max="1022" width="20.7109375" style="14" customWidth="1"/>
    <col min="1023" max="1023" width="17.85546875" style="14" customWidth="1"/>
    <col min="1024" max="1270" width="11" style="14"/>
    <col min="1271" max="1271" width="4.85546875" style="14" customWidth="1"/>
    <col min="1272" max="1272" width="7.28515625" style="14" customWidth="1"/>
    <col min="1273" max="1273" width="73.28515625" style="14" customWidth="1"/>
    <col min="1274" max="1278" width="20.7109375" style="14" customWidth="1"/>
    <col min="1279" max="1279" width="17.85546875" style="14" customWidth="1"/>
    <col min="1280" max="1526" width="11" style="14"/>
    <col min="1527" max="1527" width="4.85546875" style="14" customWidth="1"/>
    <col min="1528" max="1528" width="7.28515625" style="14" customWidth="1"/>
    <col min="1529" max="1529" width="73.28515625" style="14" customWidth="1"/>
    <col min="1530" max="1534" width="20.7109375" style="14" customWidth="1"/>
    <col min="1535" max="1535" width="17.85546875" style="14" customWidth="1"/>
    <col min="1536" max="1782" width="11" style="14"/>
    <col min="1783" max="1783" width="4.85546875" style="14" customWidth="1"/>
    <col min="1784" max="1784" width="7.28515625" style="14" customWidth="1"/>
    <col min="1785" max="1785" width="73.28515625" style="14" customWidth="1"/>
    <col min="1786" max="1790" width="20.7109375" style="14" customWidth="1"/>
    <col min="1791" max="1791" width="17.85546875" style="14" customWidth="1"/>
    <col min="1792" max="2038" width="11" style="14"/>
    <col min="2039" max="2039" width="4.85546875" style="14" customWidth="1"/>
    <col min="2040" max="2040" width="7.28515625" style="14" customWidth="1"/>
    <col min="2041" max="2041" width="73.28515625" style="14" customWidth="1"/>
    <col min="2042" max="2046" width="20.7109375" style="14" customWidth="1"/>
    <col min="2047" max="2047" width="17.85546875" style="14" customWidth="1"/>
    <col min="2048" max="2294" width="11" style="14"/>
    <col min="2295" max="2295" width="4.85546875" style="14" customWidth="1"/>
    <col min="2296" max="2296" width="7.28515625" style="14" customWidth="1"/>
    <col min="2297" max="2297" width="73.28515625" style="14" customWidth="1"/>
    <col min="2298" max="2302" width="20.7109375" style="14" customWidth="1"/>
    <col min="2303" max="2303" width="17.85546875" style="14" customWidth="1"/>
    <col min="2304" max="2550" width="11" style="14"/>
    <col min="2551" max="2551" width="4.85546875" style="14" customWidth="1"/>
    <col min="2552" max="2552" width="7.28515625" style="14" customWidth="1"/>
    <col min="2553" max="2553" width="73.28515625" style="14" customWidth="1"/>
    <col min="2554" max="2558" width="20.7109375" style="14" customWidth="1"/>
    <col min="2559" max="2559" width="17.85546875" style="14" customWidth="1"/>
    <col min="2560" max="2806" width="11" style="14"/>
    <col min="2807" max="2807" width="4.85546875" style="14" customWidth="1"/>
    <col min="2808" max="2808" width="7.28515625" style="14" customWidth="1"/>
    <col min="2809" max="2809" width="73.28515625" style="14" customWidth="1"/>
    <col min="2810" max="2814" width="20.7109375" style="14" customWidth="1"/>
    <col min="2815" max="2815" width="17.85546875" style="14" customWidth="1"/>
    <col min="2816" max="3062" width="11" style="14"/>
    <col min="3063" max="3063" width="4.85546875" style="14" customWidth="1"/>
    <col min="3064" max="3064" width="7.28515625" style="14" customWidth="1"/>
    <col min="3065" max="3065" width="73.28515625" style="14" customWidth="1"/>
    <col min="3066" max="3070" width="20.7109375" style="14" customWidth="1"/>
    <col min="3071" max="3071" width="17.85546875" style="14" customWidth="1"/>
    <col min="3072" max="3318" width="11" style="14"/>
    <col min="3319" max="3319" width="4.85546875" style="14" customWidth="1"/>
    <col min="3320" max="3320" width="7.28515625" style="14" customWidth="1"/>
    <col min="3321" max="3321" width="73.28515625" style="14" customWidth="1"/>
    <col min="3322" max="3326" width="20.7109375" style="14" customWidth="1"/>
    <col min="3327" max="3327" width="17.85546875" style="14" customWidth="1"/>
    <col min="3328" max="3574" width="11" style="14"/>
    <col min="3575" max="3575" width="4.85546875" style="14" customWidth="1"/>
    <col min="3576" max="3576" width="7.28515625" style="14" customWidth="1"/>
    <col min="3577" max="3577" width="73.28515625" style="14" customWidth="1"/>
    <col min="3578" max="3582" width="20.7109375" style="14" customWidth="1"/>
    <col min="3583" max="3583" width="17.85546875" style="14" customWidth="1"/>
    <col min="3584" max="3830" width="11" style="14"/>
    <col min="3831" max="3831" width="4.85546875" style="14" customWidth="1"/>
    <col min="3832" max="3832" width="7.28515625" style="14" customWidth="1"/>
    <col min="3833" max="3833" width="73.28515625" style="14" customWidth="1"/>
    <col min="3834" max="3838" width="20.7109375" style="14" customWidth="1"/>
    <col min="3839" max="3839" width="17.85546875" style="14" customWidth="1"/>
    <col min="3840" max="4086" width="11" style="14"/>
    <col min="4087" max="4087" width="4.85546875" style="14" customWidth="1"/>
    <col min="4088" max="4088" width="7.28515625" style="14" customWidth="1"/>
    <col min="4089" max="4089" width="73.28515625" style="14" customWidth="1"/>
    <col min="4090" max="4094" width="20.7109375" style="14" customWidth="1"/>
    <col min="4095" max="4095" width="17.85546875" style="14" customWidth="1"/>
    <col min="4096" max="4342" width="11" style="14"/>
    <col min="4343" max="4343" width="4.85546875" style="14" customWidth="1"/>
    <col min="4344" max="4344" width="7.28515625" style="14" customWidth="1"/>
    <col min="4345" max="4345" width="73.28515625" style="14" customWidth="1"/>
    <col min="4346" max="4350" width="20.7109375" style="14" customWidth="1"/>
    <col min="4351" max="4351" width="17.85546875" style="14" customWidth="1"/>
    <col min="4352" max="4598" width="11" style="14"/>
    <col min="4599" max="4599" width="4.85546875" style="14" customWidth="1"/>
    <col min="4600" max="4600" width="7.28515625" style="14" customWidth="1"/>
    <col min="4601" max="4601" width="73.28515625" style="14" customWidth="1"/>
    <col min="4602" max="4606" width="20.7109375" style="14" customWidth="1"/>
    <col min="4607" max="4607" width="17.85546875" style="14" customWidth="1"/>
    <col min="4608" max="4854" width="11" style="14"/>
    <col min="4855" max="4855" width="4.85546875" style="14" customWidth="1"/>
    <col min="4856" max="4856" width="7.28515625" style="14" customWidth="1"/>
    <col min="4857" max="4857" width="73.28515625" style="14" customWidth="1"/>
    <col min="4858" max="4862" width="20.7109375" style="14" customWidth="1"/>
    <col min="4863" max="4863" width="17.85546875" style="14" customWidth="1"/>
    <col min="4864" max="5110" width="11" style="14"/>
    <col min="5111" max="5111" width="4.85546875" style="14" customWidth="1"/>
    <col min="5112" max="5112" width="7.28515625" style="14" customWidth="1"/>
    <col min="5113" max="5113" width="73.28515625" style="14" customWidth="1"/>
    <col min="5114" max="5118" width="20.7109375" style="14" customWidth="1"/>
    <col min="5119" max="5119" width="17.85546875" style="14" customWidth="1"/>
    <col min="5120" max="5366" width="11" style="14"/>
    <col min="5367" max="5367" width="4.85546875" style="14" customWidth="1"/>
    <col min="5368" max="5368" width="7.28515625" style="14" customWidth="1"/>
    <col min="5369" max="5369" width="73.28515625" style="14" customWidth="1"/>
    <col min="5370" max="5374" width="20.7109375" style="14" customWidth="1"/>
    <col min="5375" max="5375" width="17.85546875" style="14" customWidth="1"/>
    <col min="5376" max="5622" width="11" style="14"/>
    <col min="5623" max="5623" width="4.85546875" style="14" customWidth="1"/>
    <col min="5624" max="5624" width="7.28515625" style="14" customWidth="1"/>
    <col min="5625" max="5625" width="73.28515625" style="14" customWidth="1"/>
    <col min="5626" max="5630" width="20.7109375" style="14" customWidth="1"/>
    <col min="5631" max="5631" width="17.85546875" style="14" customWidth="1"/>
    <col min="5632" max="5878" width="11" style="14"/>
    <col min="5879" max="5879" width="4.85546875" style="14" customWidth="1"/>
    <col min="5880" max="5880" width="7.28515625" style="14" customWidth="1"/>
    <col min="5881" max="5881" width="73.28515625" style="14" customWidth="1"/>
    <col min="5882" max="5886" width="20.7109375" style="14" customWidth="1"/>
    <col min="5887" max="5887" width="17.85546875" style="14" customWidth="1"/>
    <col min="5888" max="6134" width="11" style="14"/>
    <col min="6135" max="6135" width="4.85546875" style="14" customWidth="1"/>
    <col min="6136" max="6136" width="7.28515625" style="14" customWidth="1"/>
    <col min="6137" max="6137" width="73.28515625" style="14" customWidth="1"/>
    <col min="6138" max="6142" width="20.7109375" style="14" customWidth="1"/>
    <col min="6143" max="6143" width="17.85546875" style="14" customWidth="1"/>
    <col min="6144" max="6390" width="11" style="14"/>
    <col min="6391" max="6391" width="4.85546875" style="14" customWidth="1"/>
    <col min="6392" max="6392" width="7.28515625" style="14" customWidth="1"/>
    <col min="6393" max="6393" width="73.28515625" style="14" customWidth="1"/>
    <col min="6394" max="6398" width="20.7109375" style="14" customWidth="1"/>
    <col min="6399" max="6399" width="17.85546875" style="14" customWidth="1"/>
    <col min="6400" max="6646" width="11" style="14"/>
    <col min="6647" max="6647" width="4.85546875" style="14" customWidth="1"/>
    <col min="6648" max="6648" width="7.28515625" style="14" customWidth="1"/>
    <col min="6649" max="6649" width="73.28515625" style="14" customWidth="1"/>
    <col min="6650" max="6654" width="20.7109375" style="14" customWidth="1"/>
    <col min="6655" max="6655" width="17.85546875" style="14" customWidth="1"/>
    <col min="6656" max="6902" width="11" style="14"/>
    <col min="6903" max="6903" width="4.85546875" style="14" customWidth="1"/>
    <col min="6904" max="6904" width="7.28515625" style="14" customWidth="1"/>
    <col min="6905" max="6905" width="73.28515625" style="14" customWidth="1"/>
    <col min="6906" max="6910" width="20.7109375" style="14" customWidth="1"/>
    <col min="6911" max="6911" width="17.85546875" style="14" customWidth="1"/>
    <col min="6912" max="7158" width="11" style="14"/>
    <col min="7159" max="7159" width="4.85546875" style="14" customWidth="1"/>
    <col min="7160" max="7160" width="7.28515625" style="14" customWidth="1"/>
    <col min="7161" max="7161" width="73.28515625" style="14" customWidth="1"/>
    <col min="7162" max="7166" width="20.7109375" style="14" customWidth="1"/>
    <col min="7167" max="7167" width="17.85546875" style="14" customWidth="1"/>
    <col min="7168" max="7414" width="11" style="14"/>
    <col min="7415" max="7415" width="4.85546875" style="14" customWidth="1"/>
    <col min="7416" max="7416" width="7.28515625" style="14" customWidth="1"/>
    <col min="7417" max="7417" width="73.28515625" style="14" customWidth="1"/>
    <col min="7418" max="7422" width="20.7109375" style="14" customWidth="1"/>
    <col min="7423" max="7423" width="17.85546875" style="14" customWidth="1"/>
    <col min="7424" max="7670" width="11" style="14"/>
    <col min="7671" max="7671" width="4.85546875" style="14" customWidth="1"/>
    <col min="7672" max="7672" width="7.28515625" style="14" customWidth="1"/>
    <col min="7673" max="7673" width="73.28515625" style="14" customWidth="1"/>
    <col min="7674" max="7678" width="20.7109375" style="14" customWidth="1"/>
    <col min="7679" max="7679" width="17.85546875" style="14" customWidth="1"/>
    <col min="7680" max="7926" width="11" style="14"/>
    <col min="7927" max="7927" width="4.85546875" style="14" customWidth="1"/>
    <col min="7928" max="7928" width="7.28515625" style="14" customWidth="1"/>
    <col min="7929" max="7929" width="73.28515625" style="14" customWidth="1"/>
    <col min="7930" max="7934" width="20.7109375" style="14" customWidth="1"/>
    <col min="7935" max="7935" width="17.85546875" style="14" customWidth="1"/>
    <col min="7936" max="8182" width="11" style="14"/>
    <col min="8183" max="8183" width="4.85546875" style="14" customWidth="1"/>
    <col min="8184" max="8184" width="7.28515625" style="14" customWidth="1"/>
    <col min="8185" max="8185" width="73.28515625" style="14" customWidth="1"/>
    <col min="8186" max="8190" width="20.7109375" style="14" customWidth="1"/>
    <col min="8191" max="8191" width="17.85546875" style="14" customWidth="1"/>
    <col min="8192" max="8438" width="11" style="14"/>
    <col min="8439" max="8439" width="4.85546875" style="14" customWidth="1"/>
    <col min="8440" max="8440" width="7.28515625" style="14" customWidth="1"/>
    <col min="8441" max="8441" width="73.28515625" style="14" customWidth="1"/>
    <col min="8442" max="8446" width="20.7109375" style="14" customWidth="1"/>
    <col min="8447" max="8447" width="17.85546875" style="14" customWidth="1"/>
    <col min="8448" max="8694" width="11" style="14"/>
    <col min="8695" max="8695" width="4.85546875" style="14" customWidth="1"/>
    <col min="8696" max="8696" width="7.28515625" style="14" customWidth="1"/>
    <col min="8697" max="8697" width="73.28515625" style="14" customWidth="1"/>
    <col min="8698" max="8702" width="20.7109375" style="14" customWidth="1"/>
    <col min="8703" max="8703" width="17.85546875" style="14" customWidth="1"/>
    <col min="8704" max="8950" width="11" style="14"/>
    <col min="8951" max="8951" width="4.85546875" style="14" customWidth="1"/>
    <col min="8952" max="8952" width="7.28515625" style="14" customWidth="1"/>
    <col min="8953" max="8953" width="73.28515625" style="14" customWidth="1"/>
    <col min="8954" max="8958" width="20.7109375" style="14" customWidth="1"/>
    <col min="8959" max="8959" width="17.85546875" style="14" customWidth="1"/>
    <col min="8960" max="9206" width="11" style="14"/>
    <col min="9207" max="9207" width="4.85546875" style="14" customWidth="1"/>
    <col min="9208" max="9208" width="7.28515625" style="14" customWidth="1"/>
    <col min="9209" max="9209" width="73.28515625" style="14" customWidth="1"/>
    <col min="9210" max="9214" width="20.7109375" style="14" customWidth="1"/>
    <col min="9215" max="9215" width="17.85546875" style="14" customWidth="1"/>
    <col min="9216" max="9462" width="11" style="14"/>
    <col min="9463" max="9463" width="4.85546875" style="14" customWidth="1"/>
    <col min="9464" max="9464" width="7.28515625" style="14" customWidth="1"/>
    <col min="9465" max="9465" width="73.28515625" style="14" customWidth="1"/>
    <col min="9466" max="9470" width="20.7109375" style="14" customWidth="1"/>
    <col min="9471" max="9471" width="17.85546875" style="14" customWidth="1"/>
    <col min="9472" max="9718" width="11" style="14"/>
    <col min="9719" max="9719" width="4.85546875" style="14" customWidth="1"/>
    <col min="9720" max="9720" width="7.28515625" style="14" customWidth="1"/>
    <col min="9721" max="9721" width="73.28515625" style="14" customWidth="1"/>
    <col min="9722" max="9726" width="20.7109375" style="14" customWidth="1"/>
    <col min="9727" max="9727" width="17.85546875" style="14" customWidth="1"/>
    <col min="9728" max="9974" width="11" style="14"/>
    <col min="9975" max="9975" width="4.85546875" style="14" customWidth="1"/>
    <col min="9976" max="9976" width="7.28515625" style="14" customWidth="1"/>
    <col min="9977" max="9977" width="73.28515625" style="14" customWidth="1"/>
    <col min="9978" max="9982" width="20.7109375" style="14" customWidth="1"/>
    <col min="9983" max="9983" width="17.85546875" style="14" customWidth="1"/>
    <col min="9984" max="10230" width="11" style="14"/>
    <col min="10231" max="10231" width="4.85546875" style="14" customWidth="1"/>
    <col min="10232" max="10232" width="7.28515625" style="14" customWidth="1"/>
    <col min="10233" max="10233" width="73.28515625" style="14" customWidth="1"/>
    <col min="10234" max="10238" width="20.7109375" style="14" customWidth="1"/>
    <col min="10239" max="10239" width="17.85546875" style="14" customWidth="1"/>
    <col min="10240" max="10486" width="11" style="14"/>
    <col min="10487" max="10487" width="4.85546875" style="14" customWidth="1"/>
    <col min="10488" max="10488" width="7.28515625" style="14" customWidth="1"/>
    <col min="10489" max="10489" width="73.28515625" style="14" customWidth="1"/>
    <col min="10490" max="10494" width="20.7109375" style="14" customWidth="1"/>
    <col min="10495" max="10495" width="17.85546875" style="14" customWidth="1"/>
    <col min="10496" max="10742" width="11" style="14"/>
    <col min="10743" max="10743" width="4.85546875" style="14" customWidth="1"/>
    <col min="10744" max="10744" width="7.28515625" style="14" customWidth="1"/>
    <col min="10745" max="10745" width="73.28515625" style="14" customWidth="1"/>
    <col min="10746" max="10750" width="20.7109375" style="14" customWidth="1"/>
    <col min="10751" max="10751" width="17.85546875" style="14" customWidth="1"/>
    <col min="10752" max="10998" width="11" style="14"/>
    <col min="10999" max="10999" width="4.85546875" style="14" customWidth="1"/>
    <col min="11000" max="11000" width="7.28515625" style="14" customWidth="1"/>
    <col min="11001" max="11001" width="73.28515625" style="14" customWidth="1"/>
    <col min="11002" max="11006" width="20.7109375" style="14" customWidth="1"/>
    <col min="11007" max="11007" width="17.85546875" style="14" customWidth="1"/>
    <col min="11008" max="11254" width="11" style="14"/>
    <col min="11255" max="11255" width="4.85546875" style="14" customWidth="1"/>
    <col min="11256" max="11256" width="7.28515625" style="14" customWidth="1"/>
    <col min="11257" max="11257" width="73.28515625" style="14" customWidth="1"/>
    <col min="11258" max="11262" width="20.7109375" style="14" customWidth="1"/>
    <col min="11263" max="11263" width="17.85546875" style="14" customWidth="1"/>
    <col min="11264" max="11510" width="11" style="14"/>
    <col min="11511" max="11511" width="4.85546875" style="14" customWidth="1"/>
    <col min="11512" max="11512" width="7.28515625" style="14" customWidth="1"/>
    <col min="11513" max="11513" width="73.28515625" style="14" customWidth="1"/>
    <col min="11514" max="11518" width="20.7109375" style="14" customWidth="1"/>
    <col min="11519" max="11519" width="17.85546875" style="14" customWidth="1"/>
    <col min="11520" max="11766" width="11" style="14"/>
    <col min="11767" max="11767" width="4.85546875" style="14" customWidth="1"/>
    <col min="11768" max="11768" width="7.28515625" style="14" customWidth="1"/>
    <col min="11769" max="11769" width="73.28515625" style="14" customWidth="1"/>
    <col min="11770" max="11774" width="20.7109375" style="14" customWidth="1"/>
    <col min="11775" max="11775" width="17.85546875" style="14" customWidth="1"/>
    <col min="11776" max="12022" width="11" style="14"/>
    <col min="12023" max="12023" width="4.85546875" style="14" customWidth="1"/>
    <col min="12024" max="12024" width="7.28515625" style="14" customWidth="1"/>
    <col min="12025" max="12025" width="73.28515625" style="14" customWidth="1"/>
    <col min="12026" max="12030" width="20.7109375" style="14" customWidth="1"/>
    <col min="12031" max="12031" width="17.85546875" style="14" customWidth="1"/>
    <col min="12032" max="12278" width="11" style="14"/>
    <col min="12279" max="12279" width="4.85546875" style="14" customWidth="1"/>
    <col min="12280" max="12280" width="7.28515625" style="14" customWidth="1"/>
    <col min="12281" max="12281" width="73.28515625" style="14" customWidth="1"/>
    <col min="12282" max="12286" width="20.7109375" style="14" customWidth="1"/>
    <col min="12287" max="12287" width="17.85546875" style="14" customWidth="1"/>
    <col min="12288" max="12534" width="11" style="14"/>
    <col min="12535" max="12535" width="4.85546875" style="14" customWidth="1"/>
    <col min="12536" max="12536" width="7.28515625" style="14" customWidth="1"/>
    <col min="12537" max="12537" width="73.28515625" style="14" customWidth="1"/>
    <col min="12538" max="12542" width="20.7109375" style="14" customWidth="1"/>
    <col min="12543" max="12543" width="17.85546875" style="14" customWidth="1"/>
    <col min="12544" max="12790" width="11" style="14"/>
    <col min="12791" max="12791" width="4.85546875" style="14" customWidth="1"/>
    <col min="12792" max="12792" width="7.28515625" style="14" customWidth="1"/>
    <col min="12793" max="12793" width="73.28515625" style="14" customWidth="1"/>
    <col min="12794" max="12798" width="20.7109375" style="14" customWidth="1"/>
    <col min="12799" max="12799" width="17.85546875" style="14" customWidth="1"/>
    <col min="12800" max="13046" width="11" style="14"/>
    <col min="13047" max="13047" width="4.85546875" style="14" customWidth="1"/>
    <col min="13048" max="13048" width="7.28515625" style="14" customWidth="1"/>
    <col min="13049" max="13049" width="73.28515625" style="14" customWidth="1"/>
    <col min="13050" max="13054" width="20.7109375" style="14" customWidth="1"/>
    <col min="13055" max="13055" width="17.85546875" style="14" customWidth="1"/>
    <col min="13056" max="13302" width="11" style="14"/>
    <col min="13303" max="13303" width="4.85546875" style="14" customWidth="1"/>
    <col min="13304" max="13304" width="7.28515625" style="14" customWidth="1"/>
    <col min="13305" max="13305" width="73.28515625" style="14" customWidth="1"/>
    <col min="13306" max="13310" width="20.7109375" style="14" customWidth="1"/>
    <col min="13311" max="13311" width="17.85546875" style="14" customWidth="1"/>
    <col min="13312" max="13558" width="11" style="14"/>
    <col min="13559" max="13559" width="4.85546875" style="14" customWidth="1"/>
    <col min="13560" max="13560" width="7.28515625" style="14" customWidth="1"/>
    <col min="13561" max="13561" width="73.28515625" style="14" customWidth="1"/>
    <col min="13562" max="13566" width="20.7109375" style="14" customWidth="1"/>
    <col min="13567" max="13567" width="17.85546875" style="14" customWidth="1"/>
    <col min="13568" max="13814" width="11" style="14"/>
    <col min="13815" max="13815" width="4.85546875" style="14" customWidth="1"/>
    <col min="13816" max="13816" width="7.28515625" style="14" customWidth="1"/>
    <col min="13817" max="13817" width="73.28515625" style="14" customWidth="1"/>
    <col min="13818" max="13822" width="20.7109375" style="14" customWidth="1"/>
    <col min="13823" max="13823" width="17.85546875" style="14" customWidth="1"/>
    <col min="13824" max="14070" width="11" style="14"/>
    <col min="14071" max="14071" width="4.85546875" style="14" customWidth="1"/>
    <col min="14072" max="14072" width="7.28515625" style="14" customWidth="1"/>
    <col min="14073" max="14073" width="73.28515625" style="14" customWidth="1"/>
    <col min="14074" max="14078" width="20.7109375" style="14" customWidth="1"/>
    <col min="14079" max="14079" width="17.85546875" style="14" customWidth="1"/>
    <col min="14080" max="14326" width="11" style="14"/>
    <col min="14327" max="14327" width="4.85546875" style="14" customWidth="1"/>
    <col min="14328" max="14328" width="7.28515625" style="14" customWidth="1"/>
    <col min="14329" max="14329" width="73.28515625" style="14" customWidth="1"/>
    <col min="14330" max="14334" width="20.7109375" style="14" customWidth="1"/>
    <col min="14335" max="14335" width="17.85546875" style="14" customWidth="1"/>
    <col min="14336" max="14582" width="11" style="14"/>
    <col min="14583" max="14583" width="4.85546875" style="14" customWidth="1"/>
    <col min="14584" max="14584" width="7.28515625" style="14" customWidth="1"/>
    <col min="14585" max="14585" width="73.28515625" style="14" customWidth="1"/>
    <col min="14586" max="14590" width="20.7109375" style="14" customWidth="1"/>
    <col min="14591" max="14591" width="17.85546875" style="14" customWidth="1"/>
    <col min="14592" max="14838" width="11" style="14"/>
    <col min="14839" max="14839" width="4.85546875" style="14" customWidth="1"/>
    <col min="14840" max="14840" width="7.28515625" style="14" customWidth="1"/>
    <col min="14841" max="14841" width="73.28515625" style="14" customWidth="1"/>
    <col min="14842" max="14846" width="20.7109375" style="14" customWidth="1"/>
    <col min="14847" max="14847" width="17.85546875" style="14" customWidth="1"/>
    <col min="14848" max="15094" width="11" style="14"/>
    <col min="15095" max="15095" width="4.85546875" style="14" customWidth="1"/>
    <col min="15096" max="15096" width="7.28515625" style="14" customWidth="1"/>
    <col min="15097" max="15097" width="73.28515625" style="14" customWidth="1"/>
    <col min="15098" max="15102" width="20.7109375" style="14" customWidth="1"/>
    <col min="15103" max="15103" width="17.85546875" style="14" customWidth="1"/>
    <col min="15104" max="15350" width="11" style="14"/>
    <col min="15351" max="15351" width="4.85546875" style="14" customWidth="1"/>
    <col min="15352" max="15352" width="7.28515625" style="14" customWidth="1"/>
    <col min="15353" max="15353" width="73.28515625" style="14" customWidth="1"/>
    <col min="15354" max="15358" width="20.7109375" style="14" customWidth="1"/>
    <col min="15359" max="15359" width="17.85546875" style="14" customWidth="1"/>
    <col min="15360" max="15606" width="11" style="14"/>
    <col min="15607" max="15607" width="4.85546875" style="14" customWidth="1"/>
    <col min="15608" max="15608" width="7.28515625" style="14" customWidth="1"/>
    <col min="15609" max="15609" width="73.28515625" style="14" customWidth="1"/>
    <col min="15610" max="15614" width="20.7109375" style="14" customWidth="1"/>
    <col min="15615" max="15615" width="17.85546875" style="14" customWidth="1"/>
    <col min="15616" max="15862" width="11" style="14"/>
    <col min="15863" max="15863" width="4.85546875" style="14" customWidth="1"/>
    <col min="15864" max="15864" width="7.28515625" style="14" customWidth="1"/>
    <col min="15865" max="15865" width="73.28515625" style="14" customWidth="1"/>
    <col min="15866" max="15870" width="20.7109375" style="14" customWidth="1"/>
    <col min="15871" max="15871" width="17.85546875" style="14" customWidth="1"/>
    <col min="15872" max="16118" width="11" style="14"/>
    <col min="16119" max="16119" width="4.85546875" style="14" customWidth="1"/>
    <col min="16120" max="16120" width="7.28515625" style="14" customWidth="1"/>
    <col min="16121" max="16121" width="73.28515625" style="14" customWidth="1"/>
    <col min="16122" max="16126" width="20.7109375" style="14" customWidth="1"/>
    <col min="16127" max="16127" width="17.85546875" style="14" customWidth="1"/>
    <col min="16128" max="16384" width="11" style="14"/>
  </cols>
  <sheetData>
    <row r="1" spans="1:9" s="3" customFormat="1" ht="30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s="5" customFormat="1" ht="17.25" customHeight="1" x14ac:dyDescent="0.2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5" customFormat="1" ht="17.2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s="5" customFormat="1" ht="17.25" customHeight="1" thickBot="1" x14ac:dyDescent="0.25">
      <c r="A4" s="6" t="s">
        <v>3</v>
      </c>
      <c r="B4" s="6"/>
      <c r="C4" s="6"/>
      <c r="D4" s="6"/>
      <c r="E4" s="6"/>
      <c r="F4" s="6"/>
      <c r="G4" s="6"/>
      <c r="H4" s="6"/>
      <c r="I4" s="6"/>
    </row>
    <row r="5" spans="1:9" ht="19.5" customHeight="1" thickBot="1" x14ac:dyDescent="0.25">
      <c r="A5" s="7" t="s">
        <v>4</v>
      </c>
      <c r="B5" s="8"/>
      <c r="C5" s="9"/>
      <c r="D5" s="10" t="s">
        <v>5</v>
      </c>
      <c r="E5" s="11"/>
      <c r="F5" s="11"/>
      <c r="G5" s="11"/>
      <c r="H5" s="12"/>
      <c r="I5" s="13" t="s">
        <v>6</v>
      </c>
    </row>
    <row r="6" spans="1:9" ht="15" customHeight="1" x14ac:dyDescent="0.2">
      <c r="A6" s="15"/>
      <c r="B6" s="16"/>
      <c r="C6" s="17"/>
      <c r="D6" s="13" t="s">
        <v>7</v>
      </c>
      <c r="E6" s="13" t="s">
        <v>8</v>
      </c>
      <c r="F6" s="13" t="s">
        <v>9</v>
      </c>
      <c r="G6" s="13" t="s">
        <v>10</v>
      </c>
      <c r="H6" s="13" t="s">
        <v>11</v>
      </c>
      <c r="I6" s="18"/>
    </row>
    <row r="7" spans="1:9" ht="15.75" customHeight="1" thickBot="1" x14ac:dyDescent="0.25">
      <c r="A7" s="19"/>
      <c r="B7" s="20"/>
      <c r="C7" s="21"/>
      <c r="D7" s="22"/>
      <c r="E7" s="22"/>
      <c r="F7" s="22"/>
      <c r="G7" s="22"/>
      <c r="H7" s="22"/>
      <c r="I7" s="18"/>
    </row>
    <row r="8" spans="1:9" x14ac:dyDescent="0.2">
      <c r="A8" s="23" t="s">
        <v>12</v>
      </c>
      <c r="B8" s="24"/>
      <c r="C8" s="25"/>
      <c r="D8" s="26"/>
      <c r="E8" s="26"/>
      <c r="F8" s="27"/>
      <c r="G8" s="26"/>
      <c r="H8" s="26"/>
      <c r="I8" s="28"/>
    </row>
    <row r="9" spans="1:9" ht="6.75" customHeight="1" x14ac:dyDescent="0.2">
      <c r="A9" s="29"/>
      <c r="B9" s="30"/>
      <c r="C9" s="30"/>
      <c r="D9" s="31"/>
      <c r="E9" s="26"/>
      <c r="F9" s="27"/>
      <c r="G9" s="26"/>
      <c r="H9" s="26"/>
      <c r="I9" s="28"/>
    </row>
    <row r="10" spans="1:9" ht="17.25" customHeight="1" x14ac:dyDescent="0.2">
      <c r="A10" s="32"/>
      <c r="B10" s="33" t="s">
        <v>13</v>
      </c>
      <c r="C10" s="34"/>
      <c r="D10" s="35">
        <v>0</v>
      </c>
      <c r="E10" s="35">
        <v>0</v>
      </c>
      <c r="F10" s="36">
        <f>SUM(D10,E10)</f>
        <v>0</v>
      </c>
      <c r="G10" s="35">
        <v>0</v>
      </c>
      <c r="H10" s="35">
        <v>0</v>
      </c>
      <c r="I10" s="37">
        <f>IF(D10&gt;=0,IF(OR(B10="",G10=""),"0",IF(OR(F10&lt;G10,H10&gt;G10),"Error",H10-D10)),0)</f>
        <v>0</v>
      </c>
    </row>
    <row r="11" spans="1:9" ht="17.25" customHeight="1" x14ac:dyDescent="0.2">
      <c r="A11" s="32"/>
      <c r="B11" s="33" t="s">
        <v>14</v>
      </c>
      <c r="C11" s="34"/>
      <c r="D11" s="35">
        <v>0</v>
      </c>
      <c r="E11" s="35">
        <v>0</v>
      </c>
      <c r="F11" s="36">
        <f t="shared" ref="F11:F34" si="0">SUM(D11,E11)</f>
        <v>0</v>
      </c>
      <c r="G11" s="35">
        <v>0</v>
      </c>
      <c r="H11" s="35">
        <v>0</v>
      </c>
      <c r="I11" s="37">
        <f>IF(D11&gt;=0,IF(OR(B11="",G11=""),"0",IF(OR(F11&lt;G11,H11&gt;G11),"Error",H11-D11)),0)</f>
        <v>0</v>
      </c>
    </row>
    <row r="12" spans="1:9" ht="17.25" customHeight="1" x14ac:dyDescent="0.2">
      <c r="A12" s="32"/>
      <c r="B12" s="33" t="s">
        <v>15</v>
      </c>
      <c r="C12" s="34"/>
      <c r="D12" s="35">
        <v>0</v>
      </c>
      <c r="E12" s="35">
        <v>0</v>
      </c>
      <c r="F12" s="36">
        <f>SUM(D12,E12)</f>
        <v>0</v>
      </c>
      <c r="G12" s="35">
        <v>0</v>
      </c>
      <c r="H12" s="35">
        <v>0</v>
      </c>
      <c r="I12" s="37">
        <f t="shared" ref="I12:I17" si="1">IF(D12&gt;=0,IF(OR(B12="",G12=""),"0",IF(OR(F12&lt;G12,H12&gt;G12),"Error",H12-D12)),0)</f>
        <v>0</v>
      </c>
    </row>
    <row r="13" spans="1:9" ht="17.25" customHeight="1" x14ac:dyDescent="0.2">
      <c r="A13" s="32"/>
      <c r="B13" s="33" t="s">
        <v>16</v>
      </c>
      <c r="C13" s="34"/>
      <c r="D13" s="35">
        <v>0</v>
      </c>
      <c r="E13" s="35">
        <v>0</v>
      </c>
      <c r="F13" s="36">
        <f t="shared" si="0"/>
        <v>0</v>
      </c>
      <c r="G13" s="35">
        <v>0</v>
      </c>
      <c r="H13" s="35">
        <v>0</v>
      </c>
      <c r="I13" s="37">
        <f t="shared" si="1"/>
        <v>0</v>
      </c>
    </row>
    <row r="14" spans="1:9" ht="17.25" customHeight="1" x14ac:dyDescent="0.2">
      <c r="A14" s="32"/>
      <c r="B14" s="33" t="s">
        <v>17</v>
      </c>
      <c r="C14" s="34"/>
      <c r="D14" s="35">
        <v>0</v>
      </c>
      <c r="E14" s="35">
        <v>167116.03000000003</v>
      </c>
      <c r="F14" s="36">
        <v>167116.03000000003</v>
      </c>
      <c r="G14" s="35">
        <v>167116.03000000003</v>
      </c>
      <c r="H14" s="35">
        <v>167116.03000000003</v>
      </c>
      <c r="I14" s="37">
        <v>0</v>
      </c>
    </row>
    <row r="15" spans="1:9" ht="17.25" customHeight="1" x14ac:dyDescent="0.2">
      <c r="A15" s="32"/>
      <c r="B15" s="33" t="s">
        <v>18</v>
      </c>
      <c r="C15" s="34"/>
      <c r="D15" s="35">
        <v>0</v>
      </c>
      <c r="E15" s="35">
        <v>0</v>
      </c>
      <c r="F15" s="36">
        <f t="shared" si="0"/>
        <v>0</v>
      </c>
      <c r="G15" s="35">
        <v>0</v>
      </c>
      <c r="H15" s="35">
        <v>0</v>
      </c>
      <c r="I15" s="37">
        <f t="shared" si="1"/>
        <v>0</v>
      </c>
    </row>
    <row r="16" spans="1:9" ht="17.25" customHeight="1" x14ac:dyDescent="0.2">
      <c r="A16" s="32"/>
      <c r="B16" s="33" t="s">
        <v>19</v>
      </c>
      <c r="C16" s="34"/>
      <c r="D16" s="35">
        <v>13781228</v>
      </c>
      <c r="E16" s="35">
        <v>68761.59</v>
      </c>
      <c r="F16" s="36">
        <v>13849989.59</v>
      </c>
      <c r="G16" s="35">
        <v>13849989.59</v>
      </c>
      <c r="H16" s="35">
        <v>13849989.59</v>
      </c>
      <c r="I16" s="37">
        <v>0</v>
      </c>
    </row>
    <row r="17" spans="1:9" ht="17.25" customHeight="1" x14ac:dyDescent="0.2">
      <c r="A17" s="32"/>
      <c r="B17" s="33" t="s">
        <v>20</v>
      </c>
      <c r="C17" s="34"/>
      <c r="D17" s="38">
        <f>SUM(D18:D28)</f>
        <v>0</v>
      </c>
      <c r="E17" s="38">
        <f>SUM(E18:E28)</f>
        <v>0</v>
      </c>
      <c r="F17" s="38">
        <f>SUM(F18:F28)</f>
        <v>0</v>
      </c>
      <c r="G17" s="38">
        <f>SUM(G18:G28)</f>
        <v>0</v>
      </c>
      <c r="H17" s="38">
        <f>SUM(H18:H28)</f>
        <v>0</v>
      </c>
      <c r="I17" s="37">
        <f t="shared" si="1"/>
        <v>0</v>
      </c>
    </row>
    <row r="18" spans="1:9" ht="17.25" customHeight="1" x14ac:dyDescent="0.2">
      <c r="A18" s="32"/>
      <c r="B18" s="39"/>
      <c r="C18" s="40" t="s">
        <v>21</v>
      </c>
      <c r="D18" s="41">
        <v>0</v>
      </c>
      <c r="E18" s="41">
        <v>0</v>
      </c>
      <c r="F18" s="42">
        <f t="shared" si="0"/>
        <v>0</v>
      </c>
      <c r="G18" s="41">
        <v>0</v>
      </c>
      <c r="H18" s="41">
        <v>0</v>
      </c>
      <c r="I18" s="43">
        <f>IF(D18&gt;=0,IF(OR(C18="",G18=""),"0",IF(OR(F18&lt;G18,H18&gt;G18),"Error",H18-D18)),0)</f>
        <v>0</v>
      </c>
    </row>
    <row r="19" spans="1:9" ht="17.25" customHeight="1" x14ac:dyDescent="0.2">
      <c r="A19" s="32"/>
      <c r="B19" s="39"/>
      <c r="C19" s="40" t="s">
        <v>22</v>
      </c>
      <c r="D19" s="41">
        <v>0</v>
      </c>
      <c r="E19" s="41">
        <v>0</v>
      </c>
      <c r="F19" s="42">
        <f t="shared" si="0"/>
        <v>0</v>
      </c>
      <c r="G19" s="41">
        <v>0</v>
      </c>
      <c r="H19" s="41">
        <v>0</v>
      </c>
      <c r="I19" s="43">
        <f t="shared" ref="I19:I34" si="2">IF(D19&gt;=0,IF(OR(C19="",G19=""),"0",IF(OR(F19&lt;G19,H19&gt;G19),"Error",H19-D19)),0)</f>
        <v>0</v>
      </c>
    </row>
    <row r="20" spans="1:9" ht="17.25" customHeight="1" x14ac:dyDescent="0.2">
      <c r="A20" s="32"/>
      <c r="B20" s="39"/>
      <c r="C20" s="40" t="s">
        <v>23</v>
      </c>
      <c r="D20" s="41">
        <v>0</v>
      </c>
      <c r="E20" s="41">
        <v>0</v>
      </c>
      <c r="F20" s="42">
        <f t="shared" si="0"/>
        <v>0</v>
      </c>
      <c r="G20" s="41">
        <v>0</v>
      </c>
      <c r="H20" s="41">
        <v>0</v>
      </c>
      <c r="I20" s="43">
        <f t="shared" si="2"/>
        <v>0</v>
      </c>
    </row>
    <row r="21" spans="1:9" ht="17.25" customHeight="1" x14ac:dyDescent="0.2">
      <c r="A21" s="32"/>
      <c r="B21" s="39"/>
      <c r="C21" s="40" t="s">
        <v>24</v>
      </c>
      <c r="D21" s="41">
        <v>0</v>
      </c>
      <c r="E21" s="41">
        <v>0</v>
      </c>
      <c r="F21" s="42">
        <f t="shared" si="0"/>
        <v>0</v>
      </c>
      <c r="G21" s="41">
        <v>0</v>
      </c>
      <c r="H21" s="41">
        <v>0</v>
      </c>
      <c r="I21" s="43">
        <f t="shared" si="2"/>
        <v>0</v>
      </c>
    </row>
    <row r="22" spans="1:9" ht="17.25" customHeight="1" x14ac:dyDescent="0.2">
      <c r="A22" s="32"/>
      <c r="B22" s="39"/>
      <c r="C22" s="40" t="s">
        <v>25</v>
      </c>
      <c r="D22" s="41">
        <v>0</v>
      </c>
      <c r="E22" s="41">
        <v>0</v>
      </c>
      <c r="F22" s="42">
        <f t="shared" si="0"/>
        <v>0</v>
      </c>
      <c r="G22" s="41">
        <v>0</v>
      </c>
      <c r="H22" s="41">
        <v>0</v>
      </c>
      <c r="I22" s="43">
        <f t="shared" si="2"/>
        <v>0</v>
      </c>
    </row>
    <row r="23" spans="1:9" ht="17.25" customHeight="1" x14ac:dyDescent="0.2">
      <c r="A23" s="32"/>
      <c r="B23" s="39"/>
      <c r="C23" s="40" t="s">
        <v>26</v>
      </c>
      <c r="D23" s="41">
        <v>0</v>
      </c>
      <c r="E23" s="41">
        <v>0</v>
      </c>
      <c r="F23" s="42">
        <f t="shared" si="0"/>
        <v>0</v>
      </c>
      <c r="G23" s="41">
        <v>0</v>
      </c>
      <c r="H23" s="41">
        <v>0</v>
      </c>
      <c r="I23" s="43">
        <f t="shared" si="2"/>
        <v>0</v>
      </c>
    </row>
    <row r="24" spans="1:9" ht="17.25" customHeight="1" x14ac:dyDescent="0.2">
      <c r="A24" s="32"/>
      <c r="B24" s="39"/>
      <c r="C24" s="40" t="s">
        <v>27</v>
      </c>
      <c r="D24" s="41">
        <v>0</v>
      </c>
      <c r="E24" s="41">
        <v>0</v>
      </c>
      <c r="F24" s="42">
        <f t="shared" si="0"/>
        <v>0</v>
      </c>
      <c r="G24" s="41">
        <v>0</v>
      </c>
      <c r="H24" s="41">
        <v>0</v>
      </c>
      <c r="I24" s="43">
        <f t="shared" si="2"/>
        <v>0</v>
      </c>
    </row>
    <row r="25" spans="1:9" ht="17.25" customHeight="1" x14ac:dyDescent="0.2">
      <c r="A25" s="32"/>
      <c r="B25" s="39"/>
      <c r="C25" s="40" t="s">
        <v>28</v>
      </c>
      <c r="D25" s="41">
        <v>0</v>
      </c>
      <c r="E25" s="41">
        <v>0</v>
      </c>
      <c r="F25" s="42">
        <f>SUM(D25,E25)</f>
        <v>0</v>
      </c>
      <c r="G25" s="41">
        <v>0</v>
      </c>
      <c r="H25" s="41">
        <v>0</v>
      </c>
      <c r="I25" s="43">
        <f t="shared" si="2"/>
        <v>0</v>
      </c>
    </row>
    <row r="26" spans="1:9" ht="17.25" customHeight="1" x14ac:dyDescent="0.2">
      <c r="A26" s="32"/>
      <c r="B26" s="39"/>
      <c r="C26" s="40" t="s">
        <v>29</v>
      </c>
      <c r="D26" s="41">
        <v>0</v>
      </c>
      <c r="E26" s="41">
        <v>0</v>
      </c>
      <c r="F26" s="42">
        <f t="shared" si="0"/>
        <v>0</v>
      </c>
      <c r="G26" s="41">
        <v>0</v>
      </c>
      <c r="H26" s="41">
        <v>0</v>
      </c>
      <c r="I26" s="43">
        <f t="shared" si="2"/>
        <v>0</v>
      </c>
    </row>
    <row r="27" spans="1:9" ht="17.25" customHeight="1" x14ac:dyDescent="0.2">
      <c r="A27" s="32"/>
      <c r="B27" s="39"/>
      <c r="C27" s="40" t="s">
        <v>30</v>
      </c>
      <c r="D27" s="41">
        <v>0</v>
      </c>
      <c r="E27" s="41">
        <v>0</v>
      </c>
      <c r="F27" s="42">
        <f t="shared" si="0"/>
        <v>0</v>
      </c>
      <c r="G27" s="41">
        <v>0</v>
      </c>
      <c r="H27" s="41">
        <v>0</v>
      </c>
      <c r="I27" s="43">
        <f t="shared" si="2"/>
        <v>0</v>
      </c>
    </row>
    <row r="28" spans="1:9" ht="17.25" customHeight="1" x14ac:dyDescent="0.2">
      <c r="A28" s="32"/>
      <c r="B28" s="39"/>
      <c r="C28" s="40" t="s">
        <v>31</v>
      </c>
      <c r="D28" s="41">
        <v>0</v>
      </c>
      <c r="E28" s="41">
        <v>0</v>
      </c>
      <c r="F28" s="42">
        <f t="shared" si="0"/>
        <v>0</v>
      </c>
      <c r="G28" s="41">
        <v>0</v>
      </c>
      <c r="H28" s="41">
        <v>0</v>
      </c>
      <c r="I28" s="43">
        <f t="shared" si="2"/>
        <v>0</v>
      </c>
    </row>
    <row r="29" spans="1:9" ht="17.25" customHeight="1" x14ac:dyDescent="0.2">
      <c r="A29" s="32"/>
      <c r="B29" s="33" t="s">
        <v>32</v>
      </c>
      <c r="C29" s="34"/>
      <c r="D29" s="37">
        <f>SUM(D30:D34)</f>
        <v>0</v>
      </c>
      <c r="E29" s="37">
        <f>SUM(E30:E34)</f>
        <v>0</v>
      </c>
      <c r="F29" s="37">
        <f>SUM(F30:F34)</f>
        <v>0</v>
      </c>
      <c r="G29" s="37">
        <f>SUM(G30:G34)</f>
        <v>0</v>
      </c>
      <c r="H29" s="37">
        <f>SUM(H30:H34)</f>
        <v>0</v>
      </c>
      <c r="I29" s="36">
        <f>IF(D29&gt;=0,IF(OR(B29="",G29=""),"0",IF(OR(F29&lt;G29,H29&gt;G29),"Error",H29-D29)),0)</f>
        <v>0</v>
      </c>
    </row>
    <row r="30" spans="1:9" ht="17.25" customHeight="1" x14ac:dyDescent="0.2">
      <c r="A30" s="32"/>
      <c r="B30" s="39"/>
      <c r="C30" s="40" t="s">
        <v>33</v>
      </c>
      <c r="D30" s="44">
        <v>0</v>
      </c>
      <c r="E30" s="44">
        <v>0</v>
      </c>
      <c r="F30" s="42">
        <f t="shared" si="0"/>
        <v>0</v>
      </c>
      <c r="G30" s="44">
        <v>0</v>
      </c>
      <c r="H30" s="44">
        <v>0</v>
      </c>
      <c r="I30" s="42">
        <f t="shared" si="2"/>
        <v>0</v>
      </c>
    </row>
    <row r="31" spans="1:9" ht="17.25" customHeight="1" x14ac:dyDescent="0.2">
      <c r="A31" s="32"/>
      <c r="B31" s="39"/>
      <c r="C31" s="40" t="s">
        <v>34</v>
      </c>
      <c r="D31" s="44">
        <v>0</v>
      </c>
      <c r="E31" s="44">
        <v>0</v>
      </c>
      <c r="F31" s="42">
        <f t="shared" si="0"/>
        <v>0</v>
      </c>
      <c r="G31" s="44">
        <v>0</v>
      </c>
      <c r="H31" s="44">
        <v>0</v>
      </c>
      <c r="I31" s="42">
        <f t="shared" si="2"/>
        <v>0</v>
      </c>
    </row>
    <row r="32" spans="1:9" ht="17.25" customHeight="1" x14ac:dyDescent="0.2">
      <c r="A32" s="32"/>
      <c r="B32" s="39"/>
      <c r="C32" s="40" t="s">
        <v>35</v>
      </c>
      <c r="D32" s="44">
        <v>0</v>
      </c>
      <c r="E32" s="44">
        <v>0</v>
      </c>
      <c r="F32" s="42">
        <f>SUM(D32,E32)</f>
        <v>0</v>
      </c>
      <c r="G32" s="44">
        <v>0</v>
      </c>
      <c r="H32" s="44">
        <v>0</v>
      </c>
      <c r="I32" s="42">
        <f t="shared" si="2"/>
        <v>0</v>
      </c>
    </row>
    <row r="33" spans="1:9" ht="17.25" customHeight="1" x14ac:dyDescent="0.2">
      <c r="A33" s="32"/>
      <c r="B33" s="39"/>
      <c r="C33" s="40" t="s">
        <v>36</v>
      </c>
      <c r="D33" s="44">
        <v>0</v>
      </c>
      <c r="E33" s="44">
        <v>0</v>
      </c>
      <c r="F33" s="42">
        <f t="shared" si="0"/>
        <v>0</v>
      </c>
      <c r="G33" s="44">
        <v>0</v>
      </c>
      <c r="H33" s="44">
        <v>0</v>
      </c>
      <c r="I33" s="42">
        <f t="shared" si="2"/>
        <v>0</v>
      </c>
    </row>
    <row r="34" spans="1:9" ht="17.25" customHeight="1" x14ac:dyDescent="0.2">
      <c r="A34" s="32"/>
      <c r="B34" s="39"/>
      <c r="C34" s="40" t="s">
        <v>37</v>
      </c>
      <c r="D34" s="44">
        <v>0</v>
      </c>
      <c r="E34" s="44">
        <v>0</v>
      </c>
      <c r="F34" s="42">
        <f t="shared" si="0"/>
        <v>0</v>
      </c>
      <c r="G34" s="44">
        <v>0</v>
      </c>
      <c r="H34" s="44">
        <v>0</v>
      </c>
      <c r="I34" s="42">
        <f t="shared" si="2"/>
        <v>0</v>
      </c>
    </row>
    <row r="35" spans="1:9" ht="17.25" customHeight="1" x14ac:dyDescent="0.2">
      <c r="A35" s="32"/>
      <c r="B35" s="45" t="s">
        <v>38</v>
      </c>
      <c r="C35" s="34"/>
      <c r="D35" s="46">
        <v>34633435</v>
      </c>
      <c r="E35" s="46">
        <v>1004849.08</v>
      </c>
      <c r="F35" s="36">
        <v>35638284.079999998</v>
      </c>
      <c r="G35" s="46">
        <v>35638284.079999998</v>
      </c>
      <c r="H35" s="46">
        <v>33977269.880000003</v>
      </c>
      <c r="I35" s="36">
        <v>1661014.2</v>
      </c>
    </row>
    <row r="36" spans="1:9" ht="17.25" customHeight="1" x14ac:dyDescent="0.2">
      <c r="A36" s="32"/>
      <c r="B36" s="45" t="s">
        <v>39</v>
      </c>
      <c r="C36" s="34"/>
      <c r="D36" s="37">
        <f>SUM(D37)</f>
        <v>0</v>
      </c>
      <c r="E36" s="37">
        <f>SUM(E37)</f>
        <v>0</v>
      </c>
      <c r="F36" s="37">
        <f>SUM(F37)</f>
        <v>0</v>
      </c>
      <c r="G36" s="37">
        <f>SUM(G37)</f>
        <v>0</v>
      </c>
      <c r="H36" s="37">
        <f>SUM(H37)</f>
        <v>0</v>
      </c>
      <c r="I36" s="36">
        <f>IF(D36&gt;=0,IF(OR(B36="",G36=""),"0",IF(OR(F36&lt;G36,H36&gt;G36),"Error",H36-D36)),0)</f>
        <v>0</v>
      </c>
    </row>
    <row r="37" spans="1:9" ht="17.25" customHeight="1" x14ac:dyDescent="0.2">
      <c r="A37" s="32"/>
      <c r="B37" s="39"/>
      <c r="C37" s="40" t="s">
        <v>40</v>
      </c>
      <c r="D37" s="44">
        <v>0</v>
      </c>
      <c r="E37" s="44">
        <v>0</v>
      </c>
      <c r="F37" s="42">
        <f>SUM(D37,E37)</f>
        <v>0</v>
      </c>
      <c r="G37" s="44">
        <v>0</v>
      </c>
      <c r="H37" s="44">
        <v>0</v>
      </c>
      <c r="I37" s="42">
        <f>IF(D37&gt;=0,IF(OR(C37="",G37=""),"0",IF(OR(F37&lt;G37,H37&gt;G37),"Error",H37-D37)),0)</f>
        <v>0</v>
      </c>
    </row>
    <row r="38" spans="1:9" ht="17.25" customHeight="1" x14ac:dyDescent="0.2">
      <c r="A38" s="32"/>
      <c r="B38" s="33" t="s">
        <v>41</v>
      </c>
      <c r="C38" s="34"/>
      <c r="D38" s="37">
        <v>0</v>
      </c>
      <c r="E38" s="37">
        <v>1308396.27</v>
      </c>
      <c r="F38" s="37">
        <v>1308396.27</v>
      </c>
      <c r="G38" s="37">
        <v>54065.579999999994</v>
      </c>
      <c r="H38" s="37">
        <v>54065.579999999994</v>
      </c>
      <c r="I38" s="36">
        <v>0</v>
      </c>
    </row>
    <row r="39" spans="1:9" ht="17.25" customHeight="1" x14ac:dyDescent="0.2">
      <c r="A39" s="32"/>
      <c r="B39" s="39"/>
      <c r="C39" s="40" t="s">
        <v>42</v>
      </c>
      <c r="D39" s="44">
        <v>0</v>
      </c>
      <c r="E39" s="44">
        <v>0</v>
      </c>
      <c r="F39" s="42">
        <f>SUM(D39,E39)</f>
        <v>0</v>
      </c>
      <c r="G39" s="44">
        <v>0</v>
      </c>
      <c r="H39" s="44">
        <v>0</v>
      </c>
      <c r="I39" s="42">
        <f>IF(D39&gt;=0,IF(OR(C39="",G39=""),"0",IF(OR(F39&lt;G39,H39&gt;G39),"Error",H39-D39)),0)</f>
        <v>0</v>
      </c>
    </row>
    <row r="40" spans="1:9" ht="17.25" customHeight="1" x14ac:dyDescent="0.2">
      <c r="A40" s="32"/>
      <c r="B40" s="39"/>
      <c r="C40" s="40" t="s">
        <v>43</v>
      </c>
      <c r="D40" s="44">
        <v>0</v>
      </c>
      <c r="E40" s="44">
        <v>0</v>
      </c>
      <c r="F40" s="42">
        <v>0</v>
      </c>
      <c r="G40" s="44">
        <v>0</v>
      </c>
      <c r="H40" s="44">
        <v>0</v>
      </c>
      <c r="I40" s="42">
        <v>0</v>
      </c>
    </row>
    <row r="41" spans="1:9" x14ac:dyDescent="0.2">
      <c r="A41" s="32"/>
      <c r="B41" s="47"/>
      <c r="C41" s="40"/>
      <c r="D41" s="42"/>
      <c r="E41" s="42"/>
      <c r="F41" s="42"/>
      <c r="G41" s="42"/>
      <c r="H41" s="42"/>
      <c r="I41" s="42"/>
    </row>
    <row r="42" spans="1:9" ht="17.25" customHeight="1" x14ac:dyDescent="0.2">
      <c r="A42" s="48" t="s">
        <v>44</v>
      </c>
      <c r="B42" s="49"/>
      <c r="C42" s="50"/>
      <c r="D42" s="38">
        <f>+D14+D16+D35+D38</f>
        <v>48414663</v>
      </c>
      <c r="E42" s="38">
        <f t="shared" ref="E42:H42" si="3">+E14+E16+E35+E38</f>
        <v>2549122.9699999997</v>
      </c>
      <c r="F42" s="38">
        <f t="shared" si="3"/>
        <v>50963785.969999999</v>
      </c>
      <c r="G42" s="38">
        <f t="shared" si="3"/>
        <v>49709455.279999994</v>
      </c>
      <c r="H42" s="38">
        <f t="shared" si="3"/>
        <v>48048441.079999998</v>
      </c>
      <c r="I42" s="38">
        <f t="shared" ref="I42" si="4">SUM(I10,I11,I12,I13,I14,I15,I16,I17,I29,I35,I36,I38)</f>
        <v>1661014.2</v>
      </c>
    </row>
    <row r="43" spans="1:9" ht="17.25" customHeight="1" x14ac:dyDescent="0.2">
      <c r="A43" s="51"/>
      <c r="B43" s="45"/>
      <c r="C43" s="34"/>
      <c r="D43" s="38"/>
      <c r="E43" s="38"/>
      <c r="F43" s="38"/>
      <c r="G43" s="38"/>
      <c r="H43" s="38"/>
      <c r="I43" s="38"/>
    </row>
    <row r="44" spans="1:9" ht="17.25" customHeight="1" x14ac:dyDescent="0.2">
      <c r="A44" s="48" t="s">
        <v>45</v>
      </c>
      <c r="B44" s="49"/>
      <c r="C44" s="50"/>
      <c r="D44" s="42"/>
      <c r="E44" s="42"/>
      <c r="F44" s="42"/>
      <c r="G44" s="42"/>
      <c r="H44" s="42"/>
      <c r="I44" s="37">
        <f>IF(I42&gt;0,I42,0)</f>
        <v>1661014.2</v>
      </c>
    </row>
    <row r="45" spans="1:9" ht="6.75" customHeight="1" x14ac:dyDescent="0.2">
      <c r="A45" s="32"/>
      <c r="B45" s="39"/>
      <c r="C45" s="40"/>
      <c r="D45" s="42"/>
      <c r="E45" s="42"/>
      <c r="F45" s="42"/>
      <c r="G45" s="42"/>
      <c r="H45" s="42"/>
      <c r="I45" s="42"/>
    </row>
    <row r="46" spans="1:9" ht="17.25" customHeight="1" x14ac:dyDescent="0.2">
      <c r="A46" s="48" t="s">
        <v>46</v>
      </c>
      <c r="B46" s="49"/>
      <c r="C46" s="50"/>
      <c r="D46" s="42"/>
      <c r="E46" s="42"/>
      <c r="F46" s="42"/>
      <c r="G46" s="42"/>
      <c r="H46" s="42"/>
      <c r="I46" s="42"/>
    </row>
    <row r="47" spans="1:9" ht="17.25" customHeight="1" x14ac:dyDescent="0.2">
      <c r="A47" s="32"/>
      <c r="B47" s="33" t="s">
        <v>47</v>
      </c>
      <c r="C47" s="34"/>
      <c r="D47" s="37">
        <f>SUM(D48:D55)</f>
        <v>0</v>
      </c>
      <c r="E47" s="37">
        <f>SUM(E48:E55)</f>
        <v>0</v>
      </c>
      <c r="F47" s="37">
        <f>SUM(F48:F55)</f>
        <v>0</v>
      </c>
      <c r="G47" s="37">
        <f>SUM(G48:G55)</f>
        <v>0</v>
      </c>
      <c r="H47" s="37">
        <f>SUM(H48:H55)</f>
        <v>0</v>
      </c>
      <c r="I47" s="37">
        <f>IF(D47&gt;=0,IF(OR(B47="",G47=""),"0",IF(OR(F47&lt;G47,H47&gt;G47),"Error",H47-D47)),0)</f>
        <v>0</v>
      </c>
    </row>
    <row r="48" spans="1:9" ht="17.25" customHeight="1" x14ac:dyDescent="0.2">
      <c r="A48" s="32"/>
      <c r="B48" s="39"/>
      <c r="C48" s="40" t="s">
        <v>48</v>
      </c>
      <c r="D48" s="41">
        <v>0</v>
      </c>
      <c r="E48" s="41">
        <v>0</v>
      </c>
      <c r="F48" s="42">
        <f t="shared" ref="F48:F65" si="5">SUM(D48,E48)</f>
        <v>0</v>
      </c>
      <c r="G48" s="41">
        <v>0</v>
      </c>
      <c r="H48" s="41">
        <v>0</v>
      </c>
      <c r="I48" s="42">
        <f t="shared" ref="I48:I63" si="6">IF(D48&gt;=0,IF(OR(C48="",G48=""),"0",IF(OR(F48&lt;G48,H48&gt;G48),"Error",H48-D48)),0)</f>
        <v>0</v>
      </c>
    </row>
    <row r="49" spans="1:9" ht="17.25" customHeight="1" x14ac:dyDescent="0.2">
      <c r="A49" s="32"/>
      <c r="B49" s="39"/>
      <c r="C49" s="40" t="s">
        <v>49</v>
      </c>
      <c r="D49" s="41">
        <v>0</v>
      </c>
      <c r="E49" s="41">
        <v>0</v>
      </c>
      <c r="F49" s="42">
        <f t="shared" si="5"/>
        <v>0</v>
      </c>
      <c r="G49" s="41">
        <v>0</v>
      </c>
      <c r="H49" s="41">
        <v>0</v>
      </c>
      <c r="I49" s="42">
        <f t="shared" si="6"/>
        <v>0</v>
      </c>
    </row>
    <row r="50" spans="1:9" ht="17.25" customHeight="1" x14ac:dyDescent="0.2">
      <c r="A50" s="32"/>
      <c r="B50" s="39"/>
      <c r="C50" s="40" t="s">
        <v>50</v>
      </c>
      <c r="D50" s="41">
        <v>0</v>
      </c>
      <c r="E50" s="41">
        <v>0</v>
      </c>
      <c r="F50" s="42">
        <f t="shared" si="5"/>
        <v>0</v>
      </c>
      <c r="G50" s="41">
        <v>0</v>
      </c>
      <c r="H50" s="41">
        <v>0</v>
      </c>
      <c r="I50" s="42">
        <f t="shared" si="6"/>
        <v>0</v>
      </c>
    </row>
    <row r="51" spans="1:9" ht="27" customHeight="1" x14ac:dyDescent="0.2">
      <c r="A51" s="32"/>
      <c r="B51" s="39"/>
      <c r="C51" s="52" t="s">
        <v>51</v>
      </c>
      <c r="D51" s="41">
        <v>0</v>
      </c>
      <c r="E51" s="41">
        <v>0</v>
      </c>
      <c r="F51" s="42">
        <f>SUM(D51,E51)</f>
        <v>0</v>
      </c>
      <c r="G51" s="41">
        <v>0</v>
      </c>
      <c r="H51" s="41">
        <v>0</v>
      </c>
      <c r="I51" s="42">
        <f t="shared" si="6"/>
        <v>0</v>
      </c>
    </row>
    <row r="52" spans="1:9" ht="17.25" customHeight="1" x14ac:dyDescent="0.2">
      <c r="A52" s="32"/>
      <c r="B52" s="47"/>
      <c r="C52" s="40" t="s">
        <v>52</v>
      </c>
      <c r="D52" s="41">
        <v>0</v>
      </c>
      <c r="E52" s="41">
        <v>0</v>
      </c>
      <c r="F52" s="53">
        <f t="shared" si="5"/>
        <v>0</v>
      </c>
      <c r="G52" s="41">
        <v>0</v>
      </c>
      <c r="H52" s="41">
        <v>0</v>
      </c>
      <c r="I52" s="42">
        <f t="shared" si="6"/>
        <v>0</v>
      </c>
    </row>
    <row r="53" spans="1:9" s="54" customFormat="1" ht="17.25" customHeight="1" x14ac:dyDescent="0.2">
      <c r="A53" s="32"/>
      <c r="B53" s="47"/>
      <c r="C53" s="40" t="s">
        <v>53</v>
      </c>
      <c r="D53" s="41">
        <v>0</v>
      </c>
      <c r="E53" s="41">
        <v>0</v>
      </c>
      <c r="F53" s="42">
        <f t="shared" si="5"/>
        <v>0</v>
      </c>
      <c r="G53" s="41">
        <v>0</v>
      </c>
      <c r="H53" s="41">
        <v>0</v>
      </c>
      <c r="I53" s="42">
        <f t="shared" si="6"/>
        <v>0</v>
      </c>
    </row>
    <row r="54" spans="1:9" ht="30" customHeight="1" x14ac:dyDescent="0.2">
      <c r="A54" s="32"/>
      <c r="B54" s="39"/>
      <c r="C54" s="52" t="s">
        <v>54</v>
      </c>
      <c r="D54" s="41">
        <v>0</v>
      </c>
      <c r="E54" s="41">
        <v>0</v>
      </c>
      <c r="F54" s="42">
        <f t="shared" si="5"/>
        <v>0</v>
      </c>
      <c r="G54" s="41">
        <v>0</v>
      </c>
      <c r="H54" s="41">
        <v>0</v>
      </c>
      <c r="I54" s="42">
        <f t="shared" si="6"/>
        <v>0</v>
      </c>
    </row>
    <row r="55" spans="1:9" ht="17.25" customHeight="1" x14ac:dyDescent="0.2">
      <c r="A55" s="32"/>
      <c r="B55" s="39"/>
      <c r="C55" s="55" t="s">
        <v>55</v>
      </c>
      <c r="D55" s="41">
        <v>0</v>
      </c>
      <c r="E55" s="41">
        <v>0</v>
      </c>
      <c r="F55" s="42">
        <f>SUM(D55,E55)</f>
        <v>0</v>
      </c>
      <c r="G55" s="41">
        <v>0</v>
      </c>
      <c r="H55" s="41">
        <v>0</v>
      </c>
      <c r="I55" s="42">
        <f t="shared" si="6"/>
        <v>0</v>
      </c>
    </row>
    <row r="56" spans="1:9" ht="17.25" customHeight="1" x14ac:dyDescent="0.2">
      <c r="A56" s="32"/>
      <c r="B56" s="33" t="s">
        <v>56</v>
      </c>
      <c r="C56" s="34"/>
      <c r="D56" s="37">
        <f>SUM(D57:D60)</f>
        <v>0</v>
      </c>
      <c r="E56" s="37">
        <f>SUM(E57:E60)</f>
        <v>255106.43</v>
      </c>
      <c r="F56" s="37">
        <f>SUM(F57:F60)</f>
        <v>255106.43</v>
      </c>
      <c r="G56" s="37">
        <f>SUM(G57:G60)</f>
        <v>0</v>
      </c>
      <c r="H56" s="37">
        <f t="shared" ref="H56:I56" si="7">SUM(H57:H60)</f>
        <v>0</v>
      </c>
      <c r="I56" s="37">
        <f t="shared" si="7"/>
        <v>0</v>
      </c>
    </row>
    <row r="57" spans="1:9" ht="17.25" customHeight="1" x14ac:dyDescent="0.2">
      <c r="A57" s="32"/>
      <c r="B57" s="39"/>
      <c r="C57" s="40" t="s">
        <v>57</v>
      </c>
      <c r="D57" s="44">
        <v>0</v>
      </c>
      <c r="E57" s="44">
        <v>0</v>
      </c>
      <c r="F57" s="42">
        <f t="shared" si="5"/>
        <v>0</v>
      </c>
      <c r="G57" s="44">
        <v>0</v>
      </c>
      <c r="H57" s="44">
        <v>0</v>
      </c>
      <c r="I57" s="42">
        <f t="shared" si="6"/>
        <v>0</v>
      </c>
    </row>
    <row r="58" spans="1:9" ht="17.25" customHeight="1" x14ac:dyDescent="0.2">
      <c r="A58" s="32"/>
      <c r="B58" s="39"/>
      <c r="C58" s="40" t="s">
        <v>58</v>
      </c>
      <c r="D58" s="44">
        <v>0</v>
      </c>
      <c r="E58" s="44">
        <v>0</v>
      </c>
      <c r="F58" s="42">
        <f t="shared" si="5"/>
        <v>0</v>
      </c>
      <c r="G58" s="44">
        <v>0</v>
      </c>
      <c r="H58" s="44">
        <v>0</v>
      </c>
      <c r="I58" s="42">
        <f t="shared" si="6"/>
        <v>0</v>
      </c>
    </row>
    <row r="59" spans="1:9" ht="17.25" customHeight="1" x14ac:dyDescent="0.2">
      <c r="A59" s="32"/>
      <c r="B59" s="39"/>
      <c r="C59" s="40" t="s">
        <v>59</v>
      </c>
      <c r="D59" s="44">
        <v>0</v>
      </c>
      <c r="E59" s="44">
        <v>0</v>
      </c>
      <c r="F59" s="42">
        <f t="shared" si="5"/>
        <v>0</v>
      </c>
      <c r="G59" s="44">
        <v>0</v>
      </c>
      <c r="H59" s="44">
        <v>0</v>
      </c>
      <c r="I59" s="42">
        <f t="shared" si="6"/>
        <v>0</v>
      </c>
    </row>
    <row r="60" spans="1:9" ht="17.25" customHeight="1" x14ac:dyDescent="0.2">
      <c r="A60" s="32"/>
      <c r="B60" s="39"/>
      <c r="C60" s="40" t="s">
        <v>60</v>
      </c>
      <c r="D60" s="44">
        <v>0</v>
      </c>
      <c r="E60" s="44">
        <v>255106.43</v>
      </c>
      <c r="F60" s="44">
        <v>255106.43</v>
      </c>
      <c r="G60" s="44">
        <v>0</v>
      </c>
      <c r="H60" s="44">
        <v>0</v>
      </c>
      <c r="I60" s="42">
        <v>0</v>
      </c>
    </row>
    <row r="61" spans="1:9" ht="17.25" customHeight="1" x14ac:dyDescent="0.2">
      <c r="A61" s="32"/>
      <c r="B61" s="33" t="s">
        <v>61</v>
      </c>
      <c r="C61" s="34"/>
      <c r="D61" s="37">
        <f>SUM(D62:D63)</f>
        <v>0</v>
      </c>
      <c r="E61" s="37">
        <f>SUM(E62:E63)</f>
        <v>0</v>
      </c>
      <c r="F61" s="37">
        <f>SUM(F62:F63)</f>
        <v>0</v>
      </c>
      <c r="G61" s="37">
        <f>SUM(G62:G63)</f>
        <v>0</v>
      </c>
      <c r="H61" s="37">
        <f>SUM(H62:H63)</f>
        <v>0</v>
      </c>
      <c r="I61" s="37">
        <f>IF(D61&gt;=0,IF(OR(B61="",G61=""),"0",IF(OR(F61&lt;G61,H61&gt;G61),"Error",H61-D61)),0)</f>
        <v>0</v>
      </c>
    </row>
    <row r="62" spans="1:9" ht="21.75" customHeight="1" x14ac:dyDescent="0.2">
      <c r="A62" s="32"/>
      <c r="B62" s="39"/>
      <c r="C62" s="52" t="s">
        <v>62</v>
      </c>
      <c r="D62" s="44">
        <v>0</v>
      </c>
      <c r="E62" s="44">
        <v>0</v>
      </c>
      <c r="F62" s="42">
        <f t="shared" si="5"/>
        <v>0</v>
      </c>
      <c r="G62" s="44">
        <v>0</v>
      </c>
      <c r="H62" s="44">
        <v>0</v>
      </c>
      <c r="I62" s="42">
        <f t="shared" si="6"/>
        <v>0</v>
      </c>
    </row>
    <row r="63" spans="1:9" ht="17.25" customHeight="1" x14ac:dyDescent="0.2">
      <c r="A63" s="32"/>
      <c r="B63" s="39"/>
      <c r="C63" s="40" t="s">
        <v>63</v>
      </c>
      <c r="D63" s="44">
        <v>0</v>
      </c>
      <c r="E63" s="44">
        <v>0</v>
      </c>
      <c r="F63" s="42">
        <f t="shared" si="5"/>
        <v>0</v>
      </c>
      <c r="G63" s="44">
        <v>0</v>
      </c>
      <c r="H63" s="44">
        <v>0</v>
      </c>
      <c r="I63" s="42">
        <f t="shared" si="6"/>
        <v>0</v>
      </c>
    </row>
    <row r="64" spans="1:9" ht="17.25" customHeight="1" x14ac:dyDescent="0.2">
      <c r="A64" s="32"/>
      <c r="B64" s="33" t="s">
        <v>64</v>
      </c>
      <c r="C64" s="34"/>
      <c r="D64" s="35">
        <v>27740642</v>
      </c>
      <c r="E64" s="35">
        <v>1155934.8999999999</v>
      </c>
      <c r="F64" s="37">
        <v>28896576.899999999</v>
      </c>
      <c r="G64" s="46">
        <v>28896576.899999999</v>
      </c>
      <c r="H64" s="46">
        <v>28896576.899999999</v>
      </c>
      <c r="I64" s="36">
        <v>0</v>
      </c>
    </row>
    <row r="65" spans="1:9" ht="17.25" customHeight="1" x14ac:dyDescent="0.2">
      <c r="A65" s="32"/>
      <c r="B65" s="33" t="s">
        <v>65</v>
      </c>
      <c r="C65" s="34"/>
      <c r="D65" s="35">
        <v>0</v>
      </c>
      <c r="E65" s="35">
        <v>0</v>
      </c>
      <c r="F65" s="37">
        <f t="shared" si="5"/>
        <v>0</v>
      </c>
      <c r="G65" s="46">
        <v>0</v>
      </c>
      <c r="H65" s="46">
        <v>0</v>
      </c>
      <c r="I65" s="36">
        <f>IF(D65&gt;=0,IF(OR(B65="",G65=""),"0",IF(OR(F65&lt;G65,H65&gt;G65),"Error",H65-D65)),0)</f>
        <v>0</v>
      </c>
    </row>
    <row r="66" spans="1:9" ht="15.75" customHeight="1" x14ac:dyDescent="0.2">
      <c r="A66" s="32"/>
      <c r="B66" s="56"/>
      <c r="C66" s="57"/>
      <c r="D66" s="42"/>
      <c r="E66" s="42"/>
      <c r="F66" s="42"/>
      <c r="G66" s="42"/>
      <c r="H66" s="42"/>
      <c r="I66" s="42"/>
    </row>
    <row r="67" spans="1:9" ht="17.25" customHeight="1" x14ac:dyDescent="0.2">
      <c r="A67" s="48" t="s">
        <v>66</v>
      </c>
      <c r="B67" s="49"/>
      <c r="C67" s="50"/>
      <c r="D67" s="37">
        <f>+D56+D61+D64</f>
        <v>27740642</v>
      </c>
      <c r="E67" s="37">
        <f t="shared" ref="E67:H67" si="8">+E56+E61+E64</f>
        <v>1411041.3299999998</v>
      </c>
      <c r="F67" s="37">
        <f t="shared" si="8"/>
        <v>29151683.329999998</v>
      </c>
      <c r="G67" s="37">
        <f t="shared" si="8"/>
        <v>28896576.899999999</v>
      </c>
      <c r="H67" s="37">
        <f t="shared" si="8"/>
        <v>28896576.899999999</v>
      </c>
      <c r="I67" s="37">
        <f t="shared" ref="I67" si="9">+I64+I56+I47</f>
        <v>0</v>
      </c>
    </row>
    <row r="68" spans="1:9" ht="15.75" customHeight="1" x14ac:dyDescent="0.2">
      <c r="A68" s="32"/>
      <c r="B68" s="56"/>
      <c r="C68" s="57"/>
      <c r="D68" s="42"/>
      <c r="E68" s="42"/>
      <c r="F68" s="42"/>
      <c r="G68" s="42"/>
      <c r="H68" s="42"/>
      <c r="I68" s="42"/>
    </row>
    <row r="69" spans="1:9" ht="17.25" customHeight="1" x14ac:dyDescent="0.2">
      <c r="A69" s="48" t="s">
        <v>67</v>
      </c>
      <c r="B69" s="49"/>
      <c r="C69" s="50"/>
      <c r="D69" s="37">
        <f t="shared" ref="D69:I69" si="10">D70</f>
        <v>0</v>
      </c>
      <c r="E69" s="37">
        <f t="shared" si="10"/>
        <v>0</v>
      </c>
      <c r="F69" s="37">
        <f t="shared" si="10"/>
        <v>0</v>
      </c>
      <c r="G69" s="37">
        <f t="shared" si="10"/>
        <v>0</v>
      </c>
      <c r="H69" s="37">
        <f t="shared" si="10"/>
        <v>0</v>
      </c>
      <c r="I69" s="37">
        <f t="shared" si="10"/>
        <v>0</v>
      </c>
    </row>
    <row r="70" spans="1:9" ht="17.25" customHeight="1" x14ac:dyDescent="0.2">
      <c r="A70" s="32"/>
      <c r="B70" s="56" t="s">
        <v>68</v>
      </c>
      <c r="C70" s="57"/>
      <c r="D70" s="44">
        <v>0</v>
      </c>
      <c r="E70" s="44">
        <v>0</v>
      </c>
      <c r="F70" s="42">
        <f>SUM(D70,E70)</f>
        <v>0</v>
      </c>
      <c r="G70" s="44">
        <v>0</v>
      </c>
      <c r="H70" s="44">
        <v>0</v>
      </c>
      <c r="I70" s="42">
        <f>IF(D70&gt;=0,IF(OR(B70="",G70=""),"0",IF(OR(F70&lt;G70,H70&gt;G70),"Error",H70-D70)),0)</f>
        <v>0</v>
      </c>
    </row>
    <row r="71" spans="1:9" ht="15.75" customHeight="1" x14ac:dyDescent="0.2">
      <c r="A71" s="32"/>
      <c r="B71" s="56"/>
      <c r="C71" s="57"/>
      <c r="D71" s="42"/>
      <c r="E71" s="42"/>
      <c r="F71" s="42"/>
      <c r="G71" s="42"/>
      <c r="H71" s="42"/>
      <c r="I71" s="42"/>
    </row>
    <row r="72" spans="1:9" ht="17.25" customHeight="1" x14ac:dyDescent="0.2">
      <c r="A72" s="48" t="s">
        <v>69</v>
      </c>
      <c r="B72" s="49"/>
      <c r="C72" s="50"/>
      <c r="D72" s="37">
        <f>SUM(D42,D67,D69)</f>
        <v>76155305</v>
      </c>
      <c r="E72" s="37">
        <f t="shared" ref="E72:I72" si="11">SUM(E42,E67,E69)</f>
        <v>3960164.3</v>
      </c>
      <c r="F72" s="37">
        <f t="shared" si="11"/>
        <v>80115469.299999997</v>
      </c>
      <c r="G72" s="37">
        <f t="shared" si="11"/>
        <v>78606032.179999992</v>
      </c>
      <c r="H72" s="37">
        <f>SUM(H42,H67,H69)</f>
        <v>76945017.979999989</v>
      </c>
      <c r="I72" s="37">
        <f t="shared" si="11"/>
        <v>1661014.2</v>
      </c>
    </row>
    <row r="73" spans="1:9" ht="15.75" customHeight="1" x14ac:dyDescent="0.2">
      <c r="A73" s="32"/>
      <c r="B73" s="56"/>
      <c r="C73" s="57"/>
      <c r="D73" s="42"/>
      <c r="E73" s="42"/>
      <c r="F73" s="42"/>
      <c r="G73" s="42"/>
      <c r="H73" s="42"/>
      <c r="I73" s="42"/>
    </row>
    <row r="74" spans="1:9" ht="17.25" customHeight="1" x14ac:dyDescent="0.2">
      <c r="A74" s="32"/>
      <c r="B74" s="33" t="s">
        <v>70</v>
      </c>
      <c r="C74" s="34"/>
      <c r="D74" s="42"/>
      <c r="E74" s="42"/>
      <c r="F74" s="42"/>
      <c r="G74" s="42"/>
      <c r="H74" s="42"/>
      <c r="I74" s="42"/>
    </row>
    <row r="75" spans="1:9" ht="27" customHeight="1" x14ac:dyDescent="0.2">
      <c r="A75" s="32"/>
      <c r="B75" s="58" t="s">
        <v>71</v>
      </c>
      <c r="C75" s="59"/>
      <c r="D75" s="41">
        <v>0</v>
      </c>
      <c r="E75" s="41">
        <v>0</v>
      </c>
      <c r="F75" s="42">
        <f>SUM(D75,E75)</f>
        <v>0</v>
      </c>
      <c r="G75" s="41">
        <v>0</v>
      </c>
      <c r="H75" s="41">
        <v>0</v>
      </c>
      <c r="I75" s="42">
        <f>IF(D75&gt;=0,IF(OR(B75="",G75=""),"0",IF(OR(F75&lt;G75,H75&gt;G75),"Error",H75-D75)),0)</f>
        <v>0</v>
      </c>
    </row>
    <row r="76" spans="1:9" ht="23.25" customHeight="1" x14ac:dyDescent="0.2">
      <c r="A76" s="32"/>
      <c r="B76" s="58" t="s">
        <v>72</v>
      </c>
      <c r="C76" s="59"/>
      <c r="D76" s="41">
        <v>0</v>
      </c>
      <c r="E76" s="41">
        <v>0</v>
      </c>
      <c r="F76" s="42">
        <f>SUM(D76,E76)</f>
        <v>0</v>
      </c>
      <c r="G76" s="41">
        <v>0</v>
      </c>
      <c r="H76" s="41">
        <v>0</v>
      </c>
      <c r="I76" s="42">
        <f>IF(D76&gt;=0,IF(OR(B76="",G76=""),"0",IF(OR(F76&lt;G76,H76&gt;G76),"Error",H76-D76)),0)</f>
        <v>0</v>
      </c>
    </row>
    <row r="77" spans="1:9" ht="18.75" customHeight="1" x14ac:dyDescent="0.2">
      <c r="A77" s="32"/>
      <c r="B77" s="60"/>
      <c r="C77" s="52"/>
      <c r="D77" s="42"/>
      <c r="E77" s="42"/>
      <c r="F77" s="42"/>
      <c r="G77" s="42"/>
      <c r="H77" s="42"/>
      <c r="I77" s="42"/>
    </row>
    <row r="78" spans="1:9" ht="17.25" customHeight="1" x14ac:dyDescent="0.2">
      <c r="A78" s="32"/>
      <c r="B78" s="61" t="s">
        <v>73</v>
      </c>
      <c r="C78" s="62"/>
      <c r="D78" s="63">
        <f>SUM(D75:D76)</f>
        <v>0</v>
      </c>
      <c r="E78" s="63">
        <f>SUM(E75:E76)</f>
        <v>0</v>
      </c>
      <c r="F78" s="63">
        <f>SUM(F75:F76)</f>
        <v>0</v>
      </c>
      <c r="G78" s="63">
        <f>SUM(G75:G76)</f>
        <v>0</v>
      </c>
      <c r="H78" s="63">
        <f>SUM(H75:H76)</f>
        <v>0</v>
      </c>
      <c r="I78" s="36">
        <f>IF(D78&gt;=0,IF(OR(B78="",G78=""),"0",IF(OR(F78&lt;G78,H78&gt;G78),"Error",H78-D78)),0)</f>
        <v>0</v>
      </c>
    </row>
    <row r="79" spans="1:9" ht="15.75" customHeight="1" thickBot="1" x14ac:dyDescent="0.25">
      <c r="A79" s="64"/>
      <c r="B79" s="65"/>
      <c r="C79" s="66"/>
      <c r="D79" s="67"/>
      <c r="E79" s="67"/>
      <c r="F79" s="67"/>
      <c r="G79" s="67"/>
      <c r="H79" s="67"/>
      <c r="I79" s="67"/>
    </row>
  </sheetData>
  <mergeCells count="47">
    <mergeCell ref="B79:C79"/>
    <mergeCell ref="A72:C72"/>
    <mergeCell ref="B73:C73"/>
    <mergeCell ref="B74:C74"/>
    <mergeCell ref="B75:C75"/>
    <mergeCell ref="B76:C76"/>
    <mergeCell ref="B78:C78"/>
    <mergeCell ref="B66:C66"/>
    <mergeCell ref="A67:C67"/>
    <mergeCell ref="B68:C68"/>
    <mergeCell ref="A69:C69"/>
    <mergeCell ref="B70:C70"/>
    <mergeCell ref="B71:C71"/>
    <mergeCell ref="A46:C46"/>
    <mergeCell ref="B47:C47"/>
    <mergeCell ref="B56:C56"/>
    <mergeCell ref="B61:C61"/>
    <mergeCell ref="B64:C64"/>
    <mergeCell ref="B65:C65"/>
    <mergeCell ref="B35:C35"/>
    <mergeCell ref="B36:C36"/>
    <mergeCell ref="B38:C38"/>
    <mergeCell ref="A42:C42"/>
    <mergeCell ref="A43:C43"/>
    <mergeCell ref="A44:C44"/>
    <mergeCell ref="B13:C13"/>
    <mergeCell ref="B14:C14"/>
    <mergeCell ref="B15:C15"/>
    <mergeCell ref="B16:C16"/>
    <mergeCell ref="B17:C17"/>
    <mergeCell ref="B29:C29"/>
    <mergeCell ref="G6:G7"/>
    <mergeCell ref="H6:H7"/>
    <mergeCell ref="A8:C8"/>
    <mergeCell ref="B10:C10"/>
    <mergeCell ref="B11:C11"/>
    <mergeCell ref="B12:C12"/>
    <mergeCell ref="A1:I1"/>
    <mergeCell ref="A2:I2"/>
    <mergeCell ref="A3:I3"/>
    <mergeCell ref="A4:I4"/>
    <mergeCell ref="A5:C7"/>
    <mergeCell ref="D5:H5"/>
    <mergeCell ref="I5:I7"/>
    <mergeCell ref="D6:D7"/>
    <mergeCell ref="E6:E7"/>
    <mergeCell ref="F6:F7"/>
  </mergeCells>
  <pageMargins left="0.11811023622047245" right="0.11811023622047245" top="0.35433070866141736" bottom="0.35433070866141736" header="0" footer="0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EAID</vt:lpstr>
      <vt:lpstr>EAID!Área_de_impresión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UTT</dc:creator>
  <cp:lastModifiedBy>UTT</cp:lastModifiedBy>
  <dcterms:created xsi:type="dcterms:W3CDTF">2023-01-18T15:11:13Z</dcterms:created>
  <dcterms:modified xsi:type="dcterms:W3CDTF">2023-01-18T15:21:35Z</dcterms:modified>
</cp:coreProperties>
</file>