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5.-LEY DE DISCIPLINA FINANCIERA\8.- ESTADO DEL EJERCICIO DEL PRESUPUESTO DE EGRESOS DETALLADO CLASIFICACIÓN FINALIDAD Y FUNCIÓN\"/>
    </mc:Choice>
  </mc:AlternateContent>
  <bookViews>
    <workbookView xWindow="0" yWindow="0" windowWidth="24000" windowHeight="87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H77" i="1" s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G66" i="1"/>
  <c r="F66" i="1"/>
  <c r="E66" i="1"/>
  <c r="D66" i="1"/>
  <c r="C66" i="1"/>
  <c r="E64" i="1"/>
  <c r="H64" i="1" s="1"/>
  <c r="E63" i="1"/>
  <c r="H63" i="1" s="1"/>
  <c r="E61" i="1"/>
  <c r="H61" i="1" s="1"/>
  <c r="E60" i="1"/>
  <c r="H60" i="1" s="1"/>
  <c r="E59" i="1"/>
  <c r="H59" i="1" s="1"/>
  <c r="E58" i="1"/>
  <c r="H58" i="1" s="1"/>
  <c r="H57" i="1" s="1"/>
  <c r="G57" i="1"/>
  <c r="G46" i="1" s="1"/>
  <c r="G83" i="1" s="1"/>
  <c r="F57" i="1"/>
  <c r="E57" i="1"/>
  <c r="E46" i="1" s="1"/>
  <c r="E83" i="1" s="1"/>
  <c r="D57" i="1"/>
  <c r="C57" i="1"/>
  <c r="C46" i="1" s="1"/>
  <c r="C83" i="1" s="1"/>
  <c r="H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7" i="1"/>
  <c r="G47" i="1"/>
  <c r="F47" i="1"/>
  <c r="E47" i="1"/>
  <c r="D47" i="1"/>
  <c r="C47" i="1"/>
  <c r="F46" i="1"/>
  <c r="D46" i="1"/>
  <c r="H44" i="1"/>
  <c r="E44" i="1"/>
  <c r="H43" i="1"/>
  <c r="E43" i="1"/>
  <c r="H42" i="1"/>
  <c r="E42" i="1"/>
  <c r="H41" i="1"/>
  <c r="E41" i="1"/>
  <c r="H40" i="1"/>
  <c r="G40" i="1"/>
  <c r="F40" i="1"/>
  <c r="E40" i="1"/>
  <c r="D40" i="1"/>
  <c r="C40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29" i="1"/>
  <c r="G29" i="1"/>
  <c r="F29" i="1"/>
  <c r="E29" i="1"/>
  <c r="D29" i="1"/>
  <c r="C29" i="1"/>
  <c r="H27" i="1"/>
  <c r="E27" i="1"/>
  <c r="H26" i="1"/>
  <c r="E26" i="1"/>
  <c r="H24" i="1"/>
  <c r="E24" i="1"/>
  <c r="H23" i="1"/>
  <c r="E23" i="1"/>
  <c r="H22" i="1"/>
  <c r="E22" i="1"/>
  <c r="H21" i="1"/>
  <c r="E21" i="1"/>
  <c r="H20" i="1"/>
  <c r="G20" i="1"/>
  <c r="F20" i="1"/>
  <c r="E20" i="1"/>
  <c r="D20" i="1"/>
  <c r="C20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G10" i="1"/>
  <c r="F10" i="1"/>
  <c r="E10" i="1"/>
  <c r="D10" i="1"/>
  <c r="C10" i="1"/>
  <c r="H9" i="1"/>
  <c r="G9" i="1"/>
  <c r="F9" i="1"/>
  <c r="F83" i="1" s="1"/>
  <c r="E9" i="1"/>
  <c r="D9" i="1"/>
  <c r="D83" i="1" s="1"/>
  <c r="C9" i="1"/>
  <c r="H66" i="1" l="1"/>
  <c r="H46" i="1" s="1"/>
  <c r="H83" i="1" s="1"/>
</calcChain>
</file>

<file path=xl/sharedStrings.xml><?xml version="1.0" encoding="utf-8"?>
<sst xmlns="http://schemas.openxmlformats.org/spreadsheetml/2006/main" count="80" uniqueCount="51">
  <si>
    <t>Cuenta Pública 2021
Nombre del Ente Público</t>
  </si>
  <si>
    <t>Estado Analítico del Ejercicio del Presupuesto de Egresos Detallado - LDF</t>
  </si>
  <si>
    <t>Clasificación Funcional (Finalidad y Función)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</si>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</sst>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4" fontId="2" fillId="0" borderId="13" xfId="2" applyNumberFormat="1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89</xdr:row>
      <xdr:rowOff>122768</xdr:rowOff>
    </xdr:from>
    <xdr:to>
      <xdr:col>1</xdr:col>
      <xdr:colOff>5033433</xdr:colOff>
      <xdr:row>89</xdr:row>
      <xdr:rowOff>122768</xdr:rowOff>
    </xdr:to>
    <xdr:cxnSp macro="">
      <xdr:nvCxnSpPr>
        <xdr:cNvPr id="2" name="3 Conector recto"/>
        <xdr:cNvCxnSpPr/>
      </xdr:nvCxnSpPr>
      <xdr:spPr>
        <a:xfrm>
          <a:off x="2666999" y="179059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89</xdr:row>
      <xdr:rowOff>112184</xdr:rowOff>
    </xdr:from>
    <xdr:to>
      <xdr:col>5</xdr:col>
      <xdr:colOff>654055</xdr:colOff>
      <xdr:row>89</xdr:row>
      <xdr:rowOff>112184</xdr:rowOff>
    </xdr:to>
    <xdr:cxnSp macro="">
      <xdr:nvCxnSpPr>
        <xdr:cNvPr id="3" name="4 Conector recto"/>
        <xdr:cNvCxnSpPr/>
      </xdr:nvCxnSpPr>
      <xdr:spPr>
        <a:xfrm>
          <a:off x="6978654" y="17895359"/>
          <a:ext cx="26098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8</xdr:col>
      <xdr:colOff>323850</xdr:colOff>
      <xdr:row>4</xdr:row>
      <xdr:rowOff>104775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80975"/>
          <a:ext cx="108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86</xdr:row>
      <xdr:rowOff>95250</xdr:rowOff>
    </xdr:from>
    <xdr:to>
      <xdr:col>2</xdr:col>
      <xdr:colOff>476250</xdr:colOff>
      <xdr:row>93</xdr:row>
      <xdr:rowOff>161926</xdr:rowOff>
    </xdr:to>
    <xdr:sp macro="" textlink="" fLocksText="0">
      <xdr:nvSpPr>
        <xdr:cNvPr id="6" name="3 CuadroTexto"/>
        <xdr:cNvSpPr txBox="1"/>
      </xdr:nvSpPr>
      <xdr:spPr>
        <a:xfrm>
          <a:off x="914400" y="173069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86</xdr:row>
      <xdr:rowOff>76200</xdr:rowOff>
    </xdr:from>
    <xdr:to>
      <xdr:col>6</xdr:col>
      <xdr:colOff>1150345</xdr:colOff>
      <xdr:row>93</xdr:row>
      <xdr:rowOff>171450</xdr:rowOff>
    </xdr:to>
    <xdr:sp macro="" textlink="" fLocksText="0">
      <xdr:nvSpPr>
        <xdr:cNvPr id="7" name="4 CuadroTexto"/>
        <xdr:cNvSpPr txBox="1"/>
      </xdr:nvSpPr>
      <xdr:spPr>
        <a:xfrm>
          <a:off x="6393445" y="17287875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1</xdr:col>
      <xdr:colOff>1695450</xdr:colOff>
      <xdr:row>90</xdr:row>
      <xdr:rowOff>152400</xdr:rowOff>
    </xdr:from>
    <xdr:to>
      <xdr:col>1</xdr:col>
      <xdr:colOff>4629150</xdr:colOff>
      <xdr:row>90</xdr:row>
      <xdr:rowOff>152400</xdr:rowOff>
    </xdr:to>
    <xdr:cxnSp macro="">
      <xdr:nvCxnSpPr>
        <xdr:cNvPr id="8" name="4 Conector recto"/>
        <xdr:cNvCxnSpPr/>
      </xdr:nvCxnSpPr>
      <xdr:spPr>
        <a:xfrm>
          <a:off x="1943100" y="181260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90</xdr:row>
      <xdr:rowOff>133350</xdr:rowOff>
    </xdr:from>
    <xdr:to>
      <xdr:col>6</xdr:col>
      <xdr:colOff>200025</xdr:colOff>
      <xdr:row>90</xdr:row>
      <xdr:rowOff>133350</xdr:rowOff>
    </xdr:to>
    <xdr:cxnSp macro="">
      <xdr:nvCxnSpPr>
        <xdr:cNvPr id="9" name="4 Conector recto"/>
        <xdr:cNvCxnSpPr/>
      </xdr:nvCxnSpPr>
      <xdr:spPr>
        <a:xfrm>
          <a:off x="7362825" y="1810702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A4" sqref="A4:H4"/>
    </sheetView>
  </sheetViews>
  <sheetFormatPr baseColWidth="10" defaultRowHeight="15" x14ac:dyDescent="0.25"/>
  <cols>
    <col min="1" max="1" width="3.7109375" style="13" customWidth="1"/>
    <col min="2" max="2" width="78" style="13" customWidth="1"/>
    <col min="3" max="8" width="17.4257812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 t="shared" ref="C9:H9" si="0">SUM(C10,C20,C29,C40)</f>
        <v>50716476</v>
      </c>
      <c r="D9" s="24">
        <f t="shared" si="0"/>
        <v>2597030.2800000003</v>
      </c>
      <c r="E9" s="24">
        <f t="shared" si="0"/>
        <v>53313506.280000001</v>
      </c>
      <c r="F9" s="24">
        <f t="shared" si="0"/>
        <v>17723203.789999999</v>
      </c>
      <c r="G9" s="24">
        <f t="shared" si="0"/>
        <v>17723203.789999999</v>
      </c>
      <c r="H9" s="24">
        <f t="shared" si="0"/>
        <v>35590302.490000002</v>
      </c>
    </row>
    <row r="10" spans="1:9" s="18" customFormat="1" x14ac:dyDescent="0.25">
      <c r="A10" s="25" t="s">
        <v>14</v>
      </c>
      <c r="B10" s="26"/>
      <c r="C10" s="27">
        <f t="shared" ref="C10:H10" si="1">SUM(C11:C18)</f>
        <v>0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f>SUM(C11:D11)</f>
        <v>0</v>
      </c>
      <c r="F11" s="30">
        <v>0</v>
      </c>
      <c r="G11" s="30">
        <v>0</v>
      </c>
      <c r="H11" s="31">
        <f>IF(C11&gt;=0,IF(OR(B11="",F11="",G11=""),"",IF(OR(E11&lt;F11,G11&gt;F11),"Error",E11-F11)),0)</f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f t="shared" ref="E12:E18" si="2">SUM(C12:D12)</f>
        <v>0</v>
      </c>
      <c r="F12" s="30">
        <v>0</v>
      </c>
      <c r="G12" s="30">
        <v>0</v>
      </c>
      <c r="H12" s="31">
        <f>IF(C12&gt;=0,IF(OR(B12="",F12="",G12=""),"",IF(OR(E12&lt;F12,G12&gt;F12),"Error",E12-F12)),0)</f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f t="shared" si="2"/>
        <v>0</v>
      </c>
      <c r="F13" s="30">
        <v>0</v>
      </c>
      <c r="G13" s="30">
        <v>0</v>
      </c>
      <c r="H13" s="31">
        <f t="shared" ref="H13:H18" si="3">IF(C13&gt;=0,IF(OR(B13="",F13="",G13=""),"",IF(OR(E13&lt;F13,G13&gt;F13),"Error",E13-F13)),0)</f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f t="shared" si="2"/>
        <v>0</v>
      </c>
      <c r="F14" s="30">
        <v>0</v>
      </c>
      <c r="G14" s="30">
        <v>0</v>
      </c>
      <c r="H14" s="31">
        <f t="shared" si="3"/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f t="shared" si="2"/>
        <v>0</v>
      </c>
      <c r="F16" s="30">
        <v>0</v>
      </c>
      <c r="G16" s="30">
        <v>0</v>
      </c>
      <c r="H16" s="31">
        <f t="shared" si="3"/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f t="shared" si="2"/>
        <v>0</v>
      </c>
      <c r="F17" s="30">
        <v>0</v>
      </c>
      <c r="G17" s="30">
        <v>0</v>
      </c>
      <c r="H17" s="31">
        <f t="shared" si="3"/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f t="shared" si="2"/>
        <v>0</v>
      </c>
      <c r="F18" s="30">
        <v>0</v>
      </c>
      <c r="G18" s="30">
        <v>0</v>
      </c>
      <c r="H18" s="31">
        <f t="shared" si="3"/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4">SUM(C21:C27)</f>
        <v>50716476</v>
      </c>
      <c r="D20" s="27">
        <f t="shared" si="4"/>
        <v>1562850.33</v>
      </c>
      <c r="E20" s="27">
        <f t="shared" si="4"/>
        <v>52279326.329999998</v>
      </c>
      <c r="F20" s="27">
        <f t="shared" si="4"/>
        <v>17723203.789999999</v>
      </c>
      <c r="G20" s="27">
        <f t="shared" si="4"/>
        <v>17723203.789999999</v>
      </c>
      <c r="H20" s="27">
        <f t="shared" si="4"/>
        <v>34556122.539999999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f>SUM(C21:D21)</f>
        <v>0</v>
      </c>
      <c r="F21" s="30">
        <v>0</v>
      </c>
      <c r="G21" s="30">
        <v>0</v>
      </c>
      <c r="H21" s="31">
        <f t="shared" ref="H21:H27" si="5">IF(C21&gt;=0,IF(OR(B21="",F21="",G21=""),"",IF(OR(E21&lt;F21,G21&gt;F21),"Error",E21-F21)),0)</f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f t="shared" ref="E22:E27" si="6">SUM(C22:D22)</f>
        <v>0</v>
      </c>
      <c r="F22" s="30">
        <v>0</v>
      </c>
      <c r="G22" s="30">
        <v>0</v>
      </c>
      <c r="H22" s="31">
        <f t="shared" si="5"/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f t="shared" si="6"/>
        <v>0</v>
      </c>
      <c r="F23" s="30">
        <v>0</v>
      </c>
      <c r="G23" s="30">
        <v>0</v>
      </c>
      <c r="H23" s="31">
        <f t="shared" si="5"/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f t="shared" si="6"/>
        <v>0</v>
      </c>
      <c r="F24" s="30">
        <v>0</v>
      </c>
      <c r="G24" s="30">
        <v>0</v>
      </c>
      <c r="H24" s="31">
        <f t="shared" si="5"/>
        <v>0</v>
      </c>
    </row>
    <row r="25" spans="1:8" s="18" customFormat="1" x14ac:dyDescent="0.25">
      <c r="A25" s="28"/>
      <c r="B25" s="29" t="s">
        <v>28</v>
      </c>
      <c r="C25" s="30">
        <v>50716476</v>
      </c>
      <c r="D25" s="30">
        <v>1562850.33</v>
      </c>
      <c r="E25" s="32">
        <v>52279326.329999998</v>
      </c>
      <c r="F25" s="30">
        <v>17723203.789999999</v>
      </c>
      <c r="G25" s="30">
        <v>17723203.789999999</v>
      </c>
      <c r="H25" s="32">
        <v>34556122.539999999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f t="shared" si="6"/>
        <v>0</v>
      </c>
      <c r="F26" s="30">
        <v>0</v>
      </c>
      <c r="G26" s="30">
        <v>0</v>
      </c>
      <c r="H26" s="31">
        <f t="shared" si="5"/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f t="shared" si="6"/>
        <v>0</v>
      </c>
      <c r="F27" s="30">
        <v>0</v>
      </c>
      <c r="G27" s="30">
        <v>0</v>
      </c>
      <c r="H27" s="31">
        <f t="shared" si="5"/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7">SUM(C30:C38)</f>
        <v>0</v>
      </c>
      <c r="D29" s="27">
        <f t="shared" si="7"/>
        <v>1034179.95</v>
      </c>
      <c r="E29" s="27">
        <f t="shared" si="7"/>
        <v>1034179.95</v>
      </c>
      <c r="F29" s="27">
        <f t="shared" si="7"/>
        <v>0</v>
      </c>
      <c r="G29" s="27">
        <f t="shared" si="7"/>
        <v>0</v>
      </c>
      <c r="H29" s="27">
        <f t="shared" si="7"/>
        <v>1034179.95</v>
      </c>
    </row>
    <row r="30" spans="1:8" s="18" customFormat="1" x14ac:dyDescent="0.25">
      <c r="A30" s="28"/>
      <c r="B30" s="29" t="s">
        <v>32</v>
      </c>
      <c r="C30" s="30">
        <v>0</v>
      </c>
      <c r="D30" s="30">
        <v>1034179.95</v>
      </c>
      <c r="E30" s="31">
        <v>1034179.95</v>
      </c>
      <c r="F30" s="30">
        <v>0</v>
      </c>
      <c r="G30" s="30">
        <v>0</v>
      </c>
      <c r="H30" s="31">
        <v>1034179.95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f t="shared" ref="E31:E38" si="8">SUM(C31:D31)</f>
        <v>0</v>
      </c>
      <c r="F31" s="30">
        <v>0</v>
      </c>
      <c r="G31" s="30">
        <v>0</v>
      </c>
      <c r="H31" s="31">
        <f t="shared" ref="H31:H38" si="9">IF(C31&gt;=0,IF(OR(B31="",F31="",G31=""),"",IF(OR(E31&lt;F31,G31&gt;F31),"Error",E31-F31)),0)</f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f t="shared" si="8"/>
        <v>0</v>
      </c>
      <c r="F32" s="30">
        <v>0</v>
      </c>
      <c r="G32" s="30">
        <v>0</v>
      </c>
      <c r="H32" s="31">
        <f t="shared" si="9"/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f t="shared" si="8"/>
        <v>0</v>
      </c>
      <c r="F33" s="30">
        <v>0</v>
      </c>
      <c r="G33" s="30">
        <v>0</v>
      </c>
      <c r="H33" s="31">
        <f t="shared" si="9"/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f t="shared" si="8"/>
        <v>0</v>
      </c>
      <c r="F34" s="30">
        <v>0</v>
      </c>
      <c r="G34" s="30">
        <v>0</v>
      </c>
      <c r="H34" s="31">
        <f t="shared" si="9"/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f t="shared" si="8"/>
        <v>0</v>
      </c>
      <c r="F35" s="30">
        <v>0</v>
      </c>
      <c r="G35" s="30">
        <v>0</v>
      </c>
      <c r="H35" s="31">
        <f t="shared" si="9"/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f t="shared" si="8"/>
        <v>0</v>
      </c>
      <c r="F36" s="30">
        <v>0</v>
      </c>
      <c r="G36" s="30">
        <v>0</v>
      </c>
      <c r="H36" s="31">
        <f t="shared" si="9"/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f t="shared" si="8"/>
        <v>0</v>
      </c>
      <c r="F37" s="30">
        <v>0</v>
      </c>
      <c r="G37" s="30">
        <v>0</v>
      </c>
      <c r="H37" s="31">
        <f t="shared" si="9"/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f t="shared" si="8"/>
        <v>0</v>
      </c>
      <c r="F38" s="33">
        <v>0</v>
      </c>
      <c r="G38" s="33">
        <v>0</v>
      </c>
      <c r="H38" s="31">
        <f t="shared" si="9"/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10">SUM(C41:C44)</f>
        <v>0</v>
      </c>
      <c r="D40" s="27">
        <f t="shared" si="10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f>SUM(C41:D41)</f>
        <v>0</v>
      </c>
      <c r="F41" s="30">
        <v>0</v>
      </c>
      <c r="G41" s="30">
        <v>0</v>
      </c>
      <c r="H41" s="31">
        <f>IF(C41&gt;=0,IF(OR(B41="",F41="",G41=""),"",IF(OR(E41&lt;F41,G41&gt;F41),"Error",E41-F41)),0)</f>
        <v>0</v>
      </c>
    </row>
    <row r="42" spans="1:8" s="18" customFormat="1" ht="25.5" x14ac:dyDescent="0.25">
      <c r="A42" s="28"/>
      <c r="B42" s="34" t="s">
        <v>43</v>
      </c>
      <c r="C42" s="30">
        <v>0</v>
      </c>
      <c r="D42" s="30">
        <v>0</v>
      </c>
      <c r="E42" s="31">
        <f>SUM(C42:D42)</f>
        <v>0</v>
      </c>
      <c r="F42" s="30">
        <v>0</v>
      </c>
      <c r="G42" s="30">
        <v>0</v>
      </c>
      <c r="H42" s="31">
        <f>IF(C42&gt;=0,IF(OR(B42="",F42="",G42=""),"",IF(OR(E42&lt;F42,G42&gt;F42),"Error",E42-F42)),0)</f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f>SUM(C43:D43)</f>
        <v>0</v>
      </c>
      <c r="F43" s="30">
        <v>0</v>
      </c>
      <c r="G43" s="30">
        <v>0</v>
      </c>
      <c r="H43" s="31">
        <f>IF(C43&gt;=0,IF(OR(B43="",F43="",G43=""),"",IF(OR(E43&lt;F43,G43&gt;F43),"Error",E43-F43)),0)</f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f>SUM(C44:D44)</f>
        <v>0</v>
      </c>
      <c r="F44" s="30">
        <v>0</v>
      </c>
      <c r="G44" s="30">
        <v>0</v>
      </c>
      <c r="H44" s="31">
        <f>IF(C44&gt;=0,IF(OR(B44="",F44="",G44=""),"",IF(OR(E44&lt;F44,G44&gt;F44),"Error",E44-F44)),0)</f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11">SUM(C47,C57,C66,C77)</f>
        <v>26932655</v>
      </c>
      <c r="D46" s="27">
        <f t="shared" si="11"/>
        <v>1637548.36</v>
      </c>
      <c r="E46" s="27">
        <f t="shared" si="11"/>
        <v>28570203.359999999</v>
      </c>
      <c r="F46" s="27">
        <f t="shared" si="11"/>
        <v>11587746.960000001</v>
      </c>
      <c r="G46" s="27">
        <f t="shared" si="11"/>
        <v>11587746.960000001</v>
      </c>
      <c r="H46" s="27">
        <f t="shared" si="11"/>
        <v>16982456.399999999</v>
      </c>
    </row>
    <row r="47" spans="1:8" s="18" customFormat="1" x14ac:dyDescent="0.25">
      <c r="A47" s="25" t="s">
        <v>47</v>
      </c>
      <c r="B47" s="26"/>
      <c r="C47" s="27">
        <f t="shared" ref="C47:H47" si="12">SUM(C48:C55)</f>
        <v>0</v>
      </c>
      <c r="D47" s="27">
        <f t="shared" si="12"/>
        <v>70159.75</v>
      </c>
      <c r="E47" s="27">
        <f t="shared" si="12"/>
        <v>70159.75</v>
      </c>
      <c r="F47" s="27">
        <f t="shared" si="12"/>
        <v>0</v>
      </c>
      <c r="G47" s="27">
        <f t="shared" si="12"/>
        <v>0</v>
      </c>
      <c r="H47" s="27">
        <f t="shared" si="12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f t="shared" ref="E49:E55" si="13">SUM(C49,D49)</f>
        <v>0</v>
      </c>
      <c r="F49" s="30">
        <v>0</v>
      </c>
      <c r="G49" s="30">
        <v>0</v>
      </c>
      <c r="H49" s="31">
        <f t="shared" ref="H49:H56" si="14">IF(C49&gt;=0,IF(OR(B49="",F49="",G49=""),"",IF(OR(E49&lt;F49,G49&gt;F49),"Error",E49-F49)),0)</f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f t="shared" si="13"/>
        <v>0</v>
      </c>
      <c r="F50" s="30">
        <v>0</v>
      </c>
      <c r="G50" s="30">
        <v>0</v>
      </c>
      <c r="H50" s="31">
        <f t="shared" si="14"/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f t="shared" si="13"/>
        <v>0</v>
      </c>
      <c r="F51" s="30">
        <v>0</v>
      </c>
      <c r="G51" s="30">
        <v>0</v>
      </c>
      <c r="H51" s="31">
        <f t="shared" si="14"/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f t="shared" si="13"/>
        <v>0</v>
      </c>
      <c r="F52" s="30">
        <v>0</v>
      </c>
      <c r="G52" s="30">
        <v>0</v>
      </c>
      <c r="H52" s="31">
        <f t="shared" si="14"/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f t="shared" si="13"/>
        <v>0</v>
      </c>
      <c r="F53" s="30">
        <v>0</v>
      </c>
      <c r="G53" s="30">
        <v>0</v>
      </c>
      <c r="H53" s="31">
        <f t="shared" si="14"/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f t="shared" si="13"/>
        <v>0</v>
      </c>
      <c r="F54" s="30">
        <v>0</v>
      </c>
      <c r="G54" s="30">
        <v>0</v>
      </c>
      <c r="H54" s="31">
        <f t="shared" si="14"/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f t="shared" si="13"/>
        <v>0</v>
      </c>
      <c r="F55" s="30">
        <v>0</v>
      </c>
      <c r="G55" s="30">
        <v>0</v>
      </c>
      <c r="H55" s="31">
        <f t="shared" si="14"/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si="14"/>
        <v/>
      </c>
    </row>
    <row r="57" spans="1:8" s="18" customFormat="1" x14ac:dyDescent="0.25">
      <c r="A57" s="25" t="s">
        <v>48</v>
      </c>
      <c r="B57" s="26"/>
      <c r="C57" s="27">
        <f t="shared" ref="C57:H57" si="15">SUM(C58:C64)</f>
        <v>26932655</v>
      </c>
      <c r="D57" s="27">
        <f>SUM(D58:D64)</f>
        <v>1069102.06</v>
      </c>
      <c r="E57" s="27">
        <f t="shared" si="15"/>
        <v>28001757.059999999</v>
      </c>
      <c r="F57" s="27">
        <f t="shared" si="15"/>
        <v>11444413.640000001</v>
      </c>
      <c r="G57" s="27">
        <f t="shared" si="15"/>
        <v>11444413.640000001</v>
      </c>
      <c r="H57" s="27">
        <f t="shared" si="15"/>
        <v>16557343.42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f>SUM(C58:D58)</f>
        <v>0</v>
      </c>
      <c r="F58" s="30">
        <v>0</v>
      </c>
      <c r="G58" s="30">
        <v>0</v>
      </c>
      <c r="H58" s="31">
        <f t="shared" ref="H58:H64" si="16">IF(C58&gt;=0,IF(OR(B58="",F58="",G58=""),"",IF(OR(E58&lt;F58,G58&gt;F58),"Error",E58-F58)),0)</f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f t="shared" ref="E59:E64" si="17">SUM(C59:D59)</f>
        <v>0</v>
      </c>
      <c r="F59" s="30">
        <v>0</v>
      </c>
      <c r="G59" s="30">
        <v>0</v>
      </c>
      <c r="H59" s="31">
        <f t="shared" si="16"/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f t="shared" si="17"/>
        <v>0</v>
      </c>
      <c r="F60" s="30">
        <v>0</v>
      </c>
      <c r="G60" s="30">
        <v>0</v>
      </c>
      <c r="H60" s="31">
        <f t="shared" si="16"/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f t="shared" si="17"/>
        <v>0</v>
      </c>
      <c r="F61" s="30">
        <v>0</v>
      </c>
      <c r="G61" s="30">
        <v>0</v>
      </c>
      <c r="H61" s="31">
        <f t="shared" si="16"/>
        <v>0</v>
      </c>
    </row>
    <row r="62" spans="1:8" s="18" customFormat="1" x14ac:dyDescent="0.25">
      <c r="A62" s="28"/>
      <c r="B62" s="29" t="s">
        <v>28</v>
      </c>
      <c r="C62" s="30">
        <v>26932655</v>
      </c>
      <c r="D62" s="30">
        <v>1069102.06</v>
      </c>
      <c r="E62" s="32">
        <v>28001757.059999999</v>
      </c>
      <c r="F62" s="30">
        <v>11444413.640000001</v>
      </c>
      <c r="G62" s="30">
        <v>11444413.640000001</v>
      </c>
      <c r="H62" s="32">
        <v>16557343.42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f t="shared" si="17"/>
        <v>0</v>
      </c>
      <c r="F63" s="30">
        <v>0</v>
      </c>
      <c r="G63" s="30">
        <v>0</v>
      </c>
      <c r="H63" s="31">
        <f t="shared" si="16"/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f t="shared" si="17"/>
        <v>0</v>
      </c>
      <c r="F64" s="30">
        <v>0</v>
      </c>
      <c r="G64" s="30">
        <v>0</v>
      </c>
      <c r="H64" s="31">
        <f t="shared" si="16"/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18">SUM(C67:C75)</f>
        <v>0</v>
      </c>
      <c r="D66" s="27">
        <f>SUM(D67:D75)</f>
        <v>498286.55</v>
      </c>
      <c r="E66" s="27">
        <f t="shared" si="18"/>
        <v>498286.55</v>
      </c>
      <c r="F66" s="27">
        <f t="shared" si="18"/>
        <v>143333.32</v>
      </c>
      <c r="G66" s="27">
        <f t="shared" si="18"/>
        <v>143333.32</v>
      </c>
      <c r="H66" s="27">
        <f t="shared" si="18"/>
        <v>354953.23</v>
      </c>
    </row>
    <row r="67" spans="1:8" s="18" customFormat="1" x14ac:dyDescent="0.25">
      <c r="A67" s="28"/>
      <c r="B67" s="29" t="s">
        <v>32</v>
      </c>
      <c r="C67" s="30">
        <v>0</v>
      </c>
      <c r="D67" s="30">
        <v>498286.55</v>
      </c>
      <c r="E67" s="31">
        <v>498286.55</v>
      </c>
      <c r="F67" s="30">
        <v>143333.32</v>
      </c>
      <c r="G67" s="30">
        <v>143333.32</v>
      </c>
      <c r="H67" s="31">
        <v>354953.23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f t="shared" ref="E68:E75" si="19">SUM(C68:D68)</f>
        <v>0</v>
      </c>
      <c r="F68" s="30">
        <v>0</v>
      </c>
      <c r="G68" s="30">
        <v>0</v>
      </c>
      <c r="H68" s="31">
        <f t="shared" ref="H68:H75" si="20">IF(C68&gt;=0,IF(OR(B68="",F68="",G68=""),"",IF(OR(E68&lt;F68,G68&gt;F68),"Error",E68-F68)),0)</f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f>SUM(C69:D69)</f>
        <v>0</v>
      </c>
      <c r="F69" s="30">
        <v>0</v>
      </c>
      <c r="G69" s="30">
        <v>0</v>
      </c>
      <c r="H69" s="31">
        <f t="shared" si="20"/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f t="shared" si="19"/>
        <v>0</v>
      </c>
      <c r="F70" s="30">
        <v>0</v>
      </c>
      <c r="G70" s="30">
        <v>0</v>
      </c>
      <c r="H70" s="31">
        <f t="shared" si="20"/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f t="shared" si="19"/>
        <v>0</v>
      </c>
      <c r="F71" s="30">
        <v>0</v>
      </c>
      <c r="G71" s="30">
        <v>0</v>
      </c>
      <c r="H71" s="31">
        <f t="shared" si="20"/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f t="shared" si="19"/>
        <v>0</v>
      </c>
      <c r="F72" s="30">
        <v>0</v>
      </c>
      <c r="G72" s="30">
        <v>0</v>
      </c>
      <c r="H72" s="31">
        <f t="shared" si="20"/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f t="shared" si="19"/>
        <v>0</v>
      </c>
      <c r="F73" s="30">
        <v>0</v>
      </c>
      <c r="G73" s="30">
        <v>0</v>
      </c>
      <c r="H73" s="31">
        <f t="shared" si="20"/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f t="shared" si="19"/>
        <v>0</v>
      </c>
      <c r="F74" s="30">
        <v>0</v>
      </c>
      <c r="G74" s="30">
        <v>0</v>
      </c>
      <c r="H74" s="31">
        <f t="shared" si="20"/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f t="shared" si="19"/>
        <v>0</v>
      </c>
      <c r="F75" s="30">
        <v>0</v>
      </c>
      <c r="G75" s="30">
        <v>0</v>
      </c>
      <c r="H75" s="31">
        <f t="shared" si="20"/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21">SUM(C78:C81)</f>
        <v>0</v>
      </c>
      <c r="D77" s="27">
        <f t="shared" si="21"/>
        <v>0</v>
      </c>
      <c r="E77" s="27">
        <f t="shared" si="21"/>
        <v>0</v>
      </c>
      <c r="F77" s="27">
        <f t="shared" si="21"/>
        <v>0</v>
      </c>
      <c r="G77" s="27">
        <f t="shared" si="21"/>
        <v>0</v>
      </c>
      <c r="H77" s="27">
        <f t="shared" si="21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f>SUM(C78:D78)</f>
        <v>0</v>
      </c>
      <c r="F78" s="30">
        <v>0</v>
      </c>
      <c r="G78" s="30">
        <v>0</v>
      </c>
      <c r="H78" s="31">
        <f>IF(C78&gt;=0,IF(OR(B78="",F78="",G78=""),"",IF(OR(E78&lt;F78,G78&gt;F78),"Error",E78-F78)),0)</f>
        <v>0</v>
      </c>
    </row>
    <row r="79" spans="1:8" s="18" customFormat="1" ht="25.5" x14ac:dyDescent="0.25">
      <c r="A79" s="28"/>
      <c r="B79" s="34" t="s">
        <v>43</v>
      </c>
      <c r="C79" s="30">
        <v>0</v>
      </c>
      <c r="D79" s="30">
        <v>0</v>
      </c>
      <c r="E79" s="31">
        <f>SUM(C79:D79)</f>
        <v>0</v>
      </c>
      <c r="F79" s="30">
        <v>0</v>
      </c>
      <c r="G79" s="30">
        <v>0</v>
      </c>
      <c r="H79" s="31">
        <f>IF(C79&gt;=0,IF(OR(B79="",F79="",G79=""),"",IF(OR(E79&lt;F79,G79&gt;F79),"Error",E79-F79)),0)</f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f>SUM(C80:D80)</f>
        <v>0</v>
      </c>
      <c r="F80" s="30">
        <v>0</v>
      </c>
      <c r="G80" s="30">
        <v>0</v>
      </c>
      <c r="H80" s="31">
        <f>IF(C80&gt;=0,IF(OR(B80="",F80="",G80=""),"",IF(OR(E80&lt;F80,G80&gt;F80),"Error",E80-F80)),0)</f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f>SUM(C81:D81)</f>
        <v>0</v>
      </c>
      <c r="F81" s="30">
        <v>0</v>
      </c>
      <c r="G81" s="30">
        <v>0</v>
      </c>
      <c r="H81" s="31">
        <f>IF(C81&gt;=0,IF(OR(B81="",F81="",G81=""),"",IF(OR(E81&lt;F81,G81&gt;F81),"Error",E81-F81)),0)</f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22">SUM(C9,C46)</f>
        <v>77649131</v>
      </c>
      <c r="D83" s="27">
        <f>SUM(D9,D46)</f>
        <v>4234578.6400000006</v>
      </c>
      <c r="E83" s="27">
        <f t="shared" si="22"/>
        <v>81883709.640000001</v>
      </c>
      <c r="F83" s="27">
        <f t="shared" si="22"/>
        <v>29310950.75</v>
      </c>
      <c r="G83" s="27">
        <f t="shared" si="22"/>
        <v>29310950.75</v>
      </c>
      <c r="H83" s="27">
        <f t="shared" si="22"/>
        <v>52572758.890000001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2021-10-12T20:14:00Z</dcterms:created>
  <dcterms:modified xsi:type="dcterms:W3CDTF">2021-10-12T20:35:05Z</dcterms:modified>
</cp:coreProperties>
</file>